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drunner\Documents\Humble Noon Lions Club\SVDG Role\Financial\"/>
    </mc:Choice>
  </mc:AlternateContent>
  <xr:revisionPtr revIDLastSave="0" documentId="13_ncr:1_{0DAA14DB-DB5E-4DAE-A5CC-224C127209C2}" xr6:coauthVersionLast="47" xr6:coauthVersionMax="47" xr10:uidLastSave="{00000000-0000-0000-0000-000000000000}"/>
  <bookViews>
    <workbookView xWindow="-120" yWindow="-120" windowWidth="29040" windowHeight="15840" xr2:uid="{9FF9503C-1DAE-4883-A6FB-FFEBC71487EA}"/>
  </bookViews>
  <sheets>
    <sheet name="Proposed Budget 2023-24" sheetId="1" r:id="rId1"/>
    <sheet name="Fund Balance Sheet" sheetId="4" r:id="rId2"/>
    <sheet name="Dues" sheetId="3" r:id="rId3"/>
    <sheet name="100% Contributions" sheetId="2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2" i="2" l="1"/>
  <c r="X22" i="2"/>
  <c r="W22" i="2"/>
  <c r="X19" i="2"/>
  <c r="X18" i="2"/>
  <c r="X17" i="2"/>
  <c r="X16" i="2"/>
  <c r="X15" i="2"/>
  <c r="X14" i="2"/>
  <c r="X12" i="2"/>
  <c r="X11" i="2"/>
  <c r="X10" i="2"/>
  <c r="X9" i="2"/>
  <c r="X8" i="2"/>
  <c r="X7" i="2"/>
  <c r="I15" i="1"/>
  <c r="I89" i="1" s="1"/>
  <c r="I8" i="1"/>
  <c r="B8" i="1"/>
  <c r="U21" i="2"/>
  <c r="C10" i="3"/>
  <c r="C7" i="3"/>
  <c r="H313" i="1"/>
  <c r="J301" i="1"/>
  <c r="I301" i="1"/>
  <c r="F301" i="1"/>
  <c r="E301" i="1"/>
  <c r="D301" i="1"/>
  <c r="C301" i="1"/>
  <c r="B301" i="1"/>
  <c r="J306" i="1"/>
  <c r="I306" i="1"/>
  <c r="F306" i="1"/>
  <c r="E306" i="1"/>
  <c r="D306" i="1"/>
  <c r="C306" i="1"/>
  <c r="B306" i="1"/>
  <c r="J295" i="1"/>
  <c r="I295" i="1"/>
  <c r="F295" i="1"/>
  <c r="E295" i="1"/>
  <c r="D295" i="1"/>
  <c r="C295" i="1"/>
  <c r="B295" i="1"/>
  <c r="J289" i="1"/>
  <c r="I289" i="1"/>
  <c r="F289" i="1"/>
  <c r="E289" i="1"/>
  <c r="G289" i="1" s="1"/>
  <c r="D289" i="1"/>
  <c r="C289" i="1"/>
  <c r="B289" i="1"/>
  <c r="J282" i="1"/>
  <c r="I282" i="1"/>
  <c r="F282" i="1"/>
  <c r="E282" i="1"/>
  <c r="D282" i="1"/>
  <c r="C282" i="1"/>
  <c r="B282" i="1"/>
  <c r="J274" i="1"/>
  <c r="I274" i="1"/>
  <c r="F274" i="1"/>
  <c r="E274" i="1"/>
  <c r="D274" i="1"/>
  <c r="C274" i="1"/>
  <c r="B274" i="1"/>
  <c r="J268" i="1"/>
  <c r="I268" i="1"/>
  <c r="F268" i="1"/>
  <c r="E268" i="1"/>
  <c r="D268" i="1"/>
  <c r="C268" i="1"/>
  <c r="B268" i="1"/>
  <c r="N260" i="1"/>
  <c r="J260" i="1"/>
  <c r="I260" i="1"/>
  <c r="F260" i="1"/>
  <c r="E260" i="1"/>
  <c r="D260" i="1"/>
  <c r="C260" i="1"/>
  <c r="B260" i="1"/>
  <c r="J246" i="1"/>
  <c r="I246" i="1"/>
  <c r="F246" i="1"/>
  <c r="E246" i="1"/>
  <c r="D246" i="1"/>
  <c r="C246" i="1"/>
  <c r="B246" i="1"/>
  <c r="J240" i="1"/>
  <c r="I240" i="1"/>
  <c r="F240" i="1"/>
  <c r="E240" i="1"/>
  <c r="D240" i="1"/>
  <c r="C240" i="1"/>
  <c r="B240" i="1"/>
  <c r="J232" i="1"/>
  <c r="I232" i="1"/>
  <c r="L232" i="1" s="1"/>
  <c r="F232" i="1"/>
  <c r="E232" i="1"/>
  <c r="D232" i="1"/>
  <c r="C232" i="1"/>
  <c r="B232" i="1"/>
  <c r="J224" i="1"/>
  <c r="I224" i="1"/>
  <c r="L224" i="1" s="1"/>
  <c r="F224" i="1"/>
  <c r="G224" i="1" s="1"/>
  <c r="K224" i="1" s="1"/>
  <c r="B224" i="1"/>
  <c r="J217" i="1"/>
  <c r="I217" i="1"/>
  <c r="L217" i="1" s="1"/>
  <c r="F217" i="1"/>
  <c r="E217" i="1"/>
  <c r="G217" i="1" s="1"/>
  <c r="D217" i="1"/>
  <c r="C217" i="1"/>
  <c r="B217" i="1"/>
  <c r="J206" i="1"/>
  <c r="I206" i="1"/>
  <c r="L206" i="1" s="1"/>
  <c r="F206" i="1"/>
  <c r="E206" i="1"/>
  <c r="D206" i="1"/>
  <c r="C206" i="1"/>
  <c r="B206" i="1"/>
  <c r="J189" i="1"/>
  <c r="I189" i="1"/>
  <c r="H189" i="1"/>
  <c r="H191" i="1" s="1"/>
  <c r="H193" i="1" s="1"/>
  <c r="F189" i="1"/>
  <c r="E189" i="1"/>
  <c r="D189" i="1"/>
  <c r="C189" i="1"/>
  <c r="B189" i="1"/>
  <c r="B191" i="1" s="1"/>
  <c r="J176" i="1"/>
  <c r="I176" i="1"/>
  <c r="L176" i="1" s="1"/>
  <c r="F176" i="1"/>
  <c r="E176" i="1"/>
  <c r="D176" i="1"/>
  <c r="C176" i="1"/>
  <c r="B176" i="1"/>
  <c r="J170" i="1"/>
  <c r="I170" i="1"/>
  <c r="F170" i="1"/>
  <c r="E170" i="1"/>
  <c r="E191" i="1" s="1"/>
  <c r="D170" i="1"/>
  <c r="C170" i="1"/>
  <c r="B170" i="1"/>
  <c r="J162" i="1"/>
  <c r="I162" i="1"/>
  <c r="L162" i="1" s="1"/>
  <c r="F162" i="1"/>
  <c r="E162" i="1"/>
  <c r="D162" i="1"/>
  <c r="C162" i="1"/>
  <c r="B162" i="1"/>
  <c r="J152" i="1"/>
  <c r="I152" i="1"/>
  <c r="F152" i="1"/>
  <c r="E152" i="1"/>
  <c r="D152" i="1"/>
  <c r="C152" i="1"/>
  <c r="B152" i="1"/>
  <c r="J146" i="1"/>
  <c r="L146" i="1" s="1"/>
  <c r="I146" i="1"/>
  <c r="F146" i="1"/>
  <c r="E146" i="1"/>
  <c r="D146" i="1"/>
  <c r="C146" i="1"/>
  <c r="B146" i="1"/>
  <c r="H140" i="1"/>
  <c r="J138" i="1"/>
  <c r="I138" i="1"/>
  <c r="F138" i="1"/>
  <c r="E138" i="1"/>
  <c r="G138" i="1" s="1"/>
  <c r="K138" i="1" s="1"/>
  <c r="D138" i="1"/>
  <c r="C138" i="1"/>
  <c r="B138" i="1"/>
  <c r="J99" i="1"/>
  <c r="I99" i="1"/>
  <c r="F99" i="1"/>
  <c r="E99" i="1"/>
  <c r="D99" i="1"/>
  <c r="C99" i="1"/>
  <c r="B99" i="1"/>
  <c r="J89" i="1"/>
  <c r="F89" i="1"/>
  <c r="D89" i="1"/>
  <c r="C89" i="1"/>
  <c r="B89" i="1"/>
  <c r="G152" i="1" l="1"/>
  <c r="K152" i="1" s="1"/>
  <c r="L240" i="1"/>
  <c r="G295" i="1"/>
  <c r="L301" i="1"/>
  <c r="F140" i="1"/>
  <c r="L99" i="1"/>
  <c r="G206" i="1"/>
  <c r="L274" i="1"/>
  <c r="L89" i="1"/>
  <c r="L246" i="1"/>
  <c r="G306" i="1"/>
  <c r="K306" i="1" s="1"/>
  <c r="F313" i="1"/>
  <c r="C140" i="1"/>
  <c r="D140" i="1"/>
  <c r="K206" i="1"/>
  <c r="K217" i="1"/>
  <c r="F191" i="1"/>
  <c r="L295" i="1"/>
  <c r="B313" i="1"/>
  <c r="H315" i="1"/>
  <c r="G99" i="1"/>
  <c r="G146" i="1"/>
  <c r="K146" i="1" s="1"/>
  <c r="L282" i="1"/>
  <c r="L289" i="1"/>
  <c r="C313" i="1"/>
  <c r="C191" i="1"/>
  <c r="L260" i="1"/>
  <c r="L268" i="1"/>
  <c r="D313" i="1"/>
  <c r="G301" i="1"/>
  <c r="K301" i="1" s="1"/>
  <c r="I140" i="1"/>
  <c r="K295" i="1"/>
  <c r="K289" i="1"/>
  <c r="J140" i="1"/>
  <c r="L170" i="1"/>
  <c r="L189" i="1"/>
  <c r="G282" i="1"/>
  <c r="K282" i="1" s="1"/>
  <c r="B140" i="1"/>
  <c r="B315" i="1" s="1"/>
  <c r="L152" i="1"/>
  <c r="J191" i="1"/>
  <c r="J193" i="1" s="1"/>
  <c r="G232" i="1"/>
  <c r="K232" i="1" s="1"/>
  <c r="G240" i="1"/>
  <c r="K240" i="1" s="1"/>
  <c r="G246" i="1"/>
  <c r="K246" i="1" s="1"/>
  <c r="G260" i="1"/>
  <c r="K260" i="1" s="1"/>
  <c r="G268" i="1"/>
  <c r="K268" i="1" s="1"/>
  <c r="G274" i="1"/>
  <c r="K274" i="1" s="1"/>
  <c r="J313" i="1"/>
  <c r="J315" i="1" s="1"/>
  <c r="K99" i="1"/>
  <c r="D191" i="1"/>
  <c r="I313" i="1"/>
  <c r="G176" i="1"/>
  <c r="K176" i="1" s="1"/>
  <c r="G189" i="1"/>
  <c r="K189" i="1" s="1"/>
  <c r="G162" i="1"/>
  <c r="K162" i="1" s="1"/>
  <c r="G170" i="1"/>
  <c r="K170" i="1" s="1"/>
  <c r="E313" i="1"/>
  <c r="I191" i="1"/>
  <c r="L138" i="1"/>
  <c r="F193" i="1" l="1"/>
  <c r="F315" i="1"/>
  <c r="L140" i="1"/>
  <c r="D193" i="1"/>
  <c r="C193" i="1"/>
  <c r="C315" i="1"/>
  <c r="I193" i="1"/>
  <c r="G313" i="1"/>
  <c r="K313" i="1"/>
  <c r="B193" i="1"/>
  <c r="G191" i="1"/>
  <c r="K191" i="1"/>
  <c r="I315" i="1"/>
  <c r="L191" i="1"/>
  <c r="D315" i="1"/>
  <c r="E17" i="1"/>
  <c r="E89" i="1" s="1"/>
  <c r="G89" i="1" l="1"/>
  <c r="E140" i="1"/>
  <c r="L313" i="1"/>
  <c r="BA28" i="4"/>
  <c r="AY28" i="4"/>
  <c r="AW28" i="4"/>
  <c r="BC28" i="4" s="1"/>
  <c r="AO28" i="4"/>
  <c r="AQ28" i="4" s="1"/>
  <c r="AS28" i="4" s="1"/>
  <c r="AU28" i="4" s="1"/>
  <c r="BE28" i="4" s="1"/>
  <c r="AG28" i="4"/>
  <c r="AE28" i="4"/>
  <c r="AI28" i="4" s="1"/>
  <c r="AK28" i="4" s="1"/>
  <c r="Y28" i="4"/>
  <c r="W28" i="4"/>
  <c r="U28" i="4"/>
  <c r="S28" i="4"/>
  <c r="AA28" i="4" s="1"/>
  <c r="O28" i="4"/>
  <c r="M28" i="4"/>
  <c r="I28" i="4"/>
  <c r="G28" i="4"/>
  <c r="K28" i="4" s="1"/>
  <c r="E28" i="4"/>
  <c r="C28" i="4"/>
  <c r="Q28" i="4" s="1"/>
  <c r="AC28" i="4" s="1"/>
  <c r="AM28" i="4" s="1"/>
  <c r="BC27" i="4"/>
  <c r="AQ27" i="4"/>
  <c r="AS27" i="4" s="1"/>
  <c r="AU27" i="4" s="1"/>
  <c r="BE27" i="4" s="1"/>
  <c r="AK27" i="4"/>
  <c r="AI27" i="4"/>
  <c r="AA27" i="4"/>
  <c r="K27" i="4"/>
  <c r="Q27" i="4" s="1"/>
  <c r="AC27" i="4" s="1"/>
  <c r="AM27" i="4" s="1"/>
  <c r="BC26" i="4"/>
  <c r="AU26" i="4"/>
  <c r="BE26" i="4" s="1"/>
  <c r="AS26" i="4"/>
  <c r="AQ26" i="4"/>
  <c r="AI26" i="4"/>
  <c r="AK26" i="4" s="1"/>
  <c r="AA26" i="4"/>
  <c r="Q26" i="4"/>
  <c r="AC26" i="4" s="1"/>
  <c r="AM26" i="4" s="1"/>
  <c r="K26" i="4"/>
  <c r="BC25" i="4"/>
  <c r="AQ25" i="4"/>
  <c r="AS25" i="4" s="1"/>
  <c r="AU25" i="4" s="1"/>
  <c r="BE25" i="4" s="1"/>
  <c r="AK25" i="4"/>
  <c r="AI25" i="4"/>
  <c r="AA25" i="4"/>
  <c r="K25" i="4"/>
  <c r="Q25" i="4" s="1"/>
  <c r="AC25" i="4" s="1"/>
  <c r="AM25" i="4" s="1"/>
  <c r="BC24" i="4"/>
  <c r="AU24" i="4"/>
  <c r="BE24" i="4" s="1"/>
  <c r="AS24" i="4"/>
  <c r="AQ24" i="4"/>
  <c r="AI24" i="4"/>
  <c r="AK24" i="4" s="1"/>
  <c r="AA24" i="4"/>
  <c r="Q24" i="4"/>
  <c r="AC24" i="4" s="1"/>
  <c r="K24" i="4"/>
  <c r="BC23" i="4"/>
  <c r="AS23" i="4"/>
  <c r="AU23" i="4" s="1"/>
  <c r="BE23" i="4" s="1"/>
  <c r="AQ23" i="4"/>
  <c r="AK23" i="4"/>
  <c r="AI23" i="4"/>
  <c r="AA23" i="4"/>
  <c r="K23" i="4"/>
  <c r="Q23" i="4" s="1"/>
  <c r="AC23" i="4" s="1"/>
  <c r="AM23" i="4" s="1"/>
  <c r="BC22" i="4"/>
  <c r="AU22" i="4"/>
  <c r="BE22" i="4" s="1"/>
  <c r="AS22" i="4"/>
  <c r="AQ22" i="4"/>
  <c r="AI22" i="4"/>
  <c r="AK22" i="4" s="1"/>
  <c r="AA22" i="4"/>
  <c r="Q22" i="4"/>
  <c r="AC22" i="4" s="1"/>
  <c r="K22" i="4"/>
  <c r="BC21" i="4"/>
  <c r="AS21" i="4"/>
  <c r="AU21" i="4" s="1"/>
  <c r="BE21" i="4" s="1"/>
  <c r="AQ21" i="4"/>
  <c r="AK21" i="4"/>
  <c r="AI21" i="4"/>
  <c r="AA21" i="4"/>
  <c r="K21" i="4"/>
  <c r="Q21" i="4" s="1"/>
  <c r="AC21" i="4" s="1"/>
  <c r="AM21" i="4" s="1"/>
  <c r="BC20" i="4"/>
  <c r="AU20" i="4"/>
  <c r="BE20" i="4" s="1"/>
  <c r="AS20" i="4"/>
  <c r="AQ20" i="4"/>
  <c r="AI20" i="4"/>
  <c r="AK20" i="4" s="1"/>
  <c r="AA20" i="4"/>
  <c r="Q20" i="4"/>
  <c r="AC20" i="4" s="1"/>
  <c r="K20" i="4"/>
  <c r="BC19" i="4"/>
  <c r="AS19" i="4"/>
  <c r="AU19" i="4" s="1"/>
  <c r="BE19" i="4" s="1"/>
  <c r="AQ19" i="4"/>
  <c r="AK19" i="4"/>
  <c r="AI19" i="4"/>
  <c r="AA19" i="4"/>
  <c r="K19" i="4"/>
  <c r="Q19" i="4" s="1"/>
  <c r="AC19" i="4" s="1"/>
  <c r="AM19" i="4" s="1"/>
  <c r="BC18" i="4"/>
  <c r="AU18" i="4"/>
  <c r="BE18" i="4" s="1"/>
  <c r="AS18" i="4"/>
  <c r="AQ18" i="4"/>
  <c r="AI18" i="4"/>
  <c r="AK18" i="4" s="1"/>
  <c r="AA18" i="4"/>
  <c r="Q18" i="4"/>
  <c r="AC18" i="4" s="1"/>
  <c r="AM18" i="4" s="1"/>
  <c r="K18" i="4"/>
  <c r="BC17" i="4"/>
  <c r="AS17" i="4"/>
  <c r="AU17" i="4" s="1"/>
  <c r="BE17" i="4" s="1"/>
  <c r="AQ17" i="4"/>
  <c r="AK17" i="4"/>
  <c r="AI17" i="4"/>
  <c r="AA17" i="4"/>
  <c r="K17" i="4"/>
  <c r="Q17" i="4" s="1"/>
  <c r="AC17" i="4" s="1"/>
  <c r="AM17" i="4" s="1"/>
  <c r="BC16" i="4"/>
  <c r="AU16" i="4"/>
  <c r="BE16" i="4" s="1"/>
  <c r="AS16" i="4"/>
  <c r="AQ16" i="4"/>
  <c r="AI16" i="4"/>
  <c r="AK16" i="4" s="1"/>
  <c r="AA16" i="4"/>
  <c r="Q16" i="4"/>
  <c r="AC16" i="4" s="1"/>
  <c r="AM16" i="4" s="1"/>
  <c r="K16" i="4"/>
  <c r="BC15" i="4"/>
  <c r="AS15" i="4"/>
  <c r="AU15" i="4" s="1"/>
  <c r="BE15" i="4" s="1"/>
  <c r="AQ15" i="4"/>
  <c r="AI15" i="4"/>
  <c r="AK15" i="4" s="1"/>
  <c r="AA15" i="4"/>
  <c r="K15" i="4"/>
  <c r="Q15" i="4" s="1"/>
  <c r="AC15" i="4" s="1"/>
  <c r="BC14" i="4"/>
  <c r="AS14" i="4"/>
  <c r="AU14" i="4" s="1"/>
  <c r="BE14" i="4" s="1"/>
  <c r="AQ14" i="4"/>
  <c r="AI14" i="4"/>
  <c r="AK14" i="4" s="1"/>
  <c r="AA14" i="4"/>
  <c r="K14" i="4"/>
  <c r="Q14" i="4" s="1"/>
  <c r="AC14" i="4" s="1"/>
  <c r="AM14" i="4" s="1"/>
  <c r="BC13" i="4"/>
  <c r="AS13" i="4"/>
  <c r="AU13" i="4" s="1"/>
  <c r="BE13" i="4" s="1"/>
  <c r="AQ13" i="4"/>
  <c r="AI13" i="4"/>
  <c r="AK13" i="4" s="1"/>
  <c r="AA13" i="4"/>
  <c r="K13" i="4"/>
  <c r="Q13" i="4" s="1"/>
  <c r="AC13" i="4" s="1"/>
  <c r="BC12" i="4"/>
  <c r="AS12" i="4"/>
  <c r="AU12" i="4" s="1"/>
  <c r="BE12" i="4" s="1"/>
  <c r="AQ12" i="4"/>
  <c r="AI12" i="4"/>
  <c r="AK12" i="4" s="1"/>
  <c r="AA12" i="4"/>
  <c r="K12" i="4"/>
  <c r="Q12" i="4" s="1"/>
  <c r="AC12" i="4" s="1"/>
  <c r="AM12" i="4" s="1"/>
  <c r="BC11" i="4"/>
  <c r="AS11" i="4"/>
  <c r="AU11" i="4" s="1"/>
  <c r="BE11" i="4" s="1"/>
  <c r="AQ11" i="4"/>
  <c r="AK11" i="4"/>
  <c r="AI11" i="4"/>
  <c r="AA11" i="4"/>
  <c r="K11" i="4"/>
  <c r="Q11" i="4" s="1"/>
  <c r="AC11" i="4" s="1"/>
  <c r="AM11" i="4" s="1"/>
  <c r="BC10" i="4"/>
  <c r="AS10" i="4"/>
  <c r="AU10" i="4" s="1"/>
  <c r="BE10" i="4" s="1"/>
  <c r="AQ10" i="4"/>
  <c r="AI10" i="4"/>
  <c r="AK10" i="4" s="1"/>
  <c r="AA10" i="4"/>
  <c r="K10" i="4"/>
  <c r="Q10" i="4" s="1"/>
  <c r="AC10" i="4" s="1"/>
  <c r="AM10" i="4" s="1"/>
  <c r="BC9" i="4"/>
  <c r="AS9" i="4"/>
  <c r="AU9" i="4" s="1"/>
  <c r="BE9" i="4" s="1"/>
  <c r="AQ9" i="4"/>
  <c r="AI9" i="4"/>
  <c r="AK9" i="4" s="1"/>
  <c r="AA9" i="4"/>
  <c r="K9" i="4"/>
  <c r="Q9" i="4" s="1"/>
  <c r="AC9" i="4" s="1"/>
  <c r="BC8" i="4"/>
  <c r="AS8" i="4"/>
  <c r="AU8" i="4" s="1"/>
  <c r="BE8" i="4" s="1"/>
  <c r="AQ8" i="4"/>
  <c r="AI8" i="4"/>
  <c r="AK8" i="4" s="1"/>
  <c r="AA8" i="4"/>
  <c r="K8" i="4"/>
  <c r="Q8" i="4" s="1"/>
  <c r="AC8" i="4" s="1"/>
  <c r="AM8" i="4" s="1"/>
  <c r="BC7" i="4"/>
  <c r="AS7" i="4"/>
  <c r="AU7" i="4" s="1"/>
  <c r="BE7" i="4" s="1"/>
  <c r="AQ7" i="4"/>
  <c r="AI7" i="4"/>
  <c r="AK7" i="4" s="1"/>
  <c r="AA7" i="4"/>
  <c r="K7" i="4"/>
  <c r="Q7" i="4" s="1"/>
  <c r="AC7" i="4" s="1"/>
  <c r="AM7" i="4" s="1"/>
  <c r="BC6" i="4"/>
  <c r="AS6" i="4"/>
  <c r="AU6" i="4" s="1"/>
  <c r="BE6" i="4" s="1"/>
  <c r="AQ6" i="4"/>
  <c r="AI6" i="4"/>
  <c r="AK6" i="4" s="1"/>
  <c r="AA6" i="4"/>
  <c r="K6" i="4"/>
  <c r="Q6" i="4" s="1"/>
  <c r="AC6" i="4" s="1"/>
  <c r="AM6" i="4" s="1"/>
  <c r="BC5" i="4"/>
  <c r="AS5" i="4"/>
  <c r="AU5" i="4" s="1"/>
  <c r="BE5" i="4" s="1"/>
  <c r="AQ5" i="4"/>
  <c r="AI5" i="4"/>
  <c r="AK5" i="4" s="1"/>
  <c r="AA5" i="4"/>
  <c r="K5" i="4"/>
  <c r="Q5" i="4" s="1"/>
  <c r="AC5" i="4" s="1"/>
  <c r="BC4" i="4"/>
  <c r="AS4" i="4"/>
  <c r="AU4" i="4" s="1"/>
  <c r="BE4" i="4" s="1"/>
  <c r="AQ4" i="4"/>
  <c r="AI4" i="4"/>
  <c r="AK4" i="4" s="1"/>
  <c r="AA4" i="4"/>
  <c r="K4" i="4"/>
  <c r="Q4" i="4" s="1"/>
  <c r="AC4" i="4" s="1"/>
  <c r="AM4" i="4" s="1"/>
  <c r="BC3" i="4"/>
  <c r="AS3" i="4"/>
  <c r="AU3" i="4" s="1"/>
  <c r="BE3" i="4" s="1"/>
  <c r="AQ3" i="4"/>
  <c r="AI3" i="4"/>
  <c r="AK3" i="4" s="1"/>
  <c r="AA3" i="4"/>
  <c r="K3" i="4"/>
  <c r="Q3" i="4" s="1"/>
  <c r="AC3" i="4" s="1"/>
  <c r="AM3" i="4" s="1"/>
  <c r="L154" i="1"/>
  <c r="L193" i="1" s="1"/>
  <c r="L311" i="1"/>
  <c r="L306" i="1"/>
  <c r="I10" i="3"/>
  <c r="I9" i="3"/>
  <c r="I8" i="3"/>
  <c r="I7" i="3"/>
  <c r="I6" i="3"/>
  <c r="I5" i="3"/>
  <c r="K24" i="2"/>
  <c r="I24" i="2"/>
  <c r="T21" i="2"/>
  <c r="O21" i="2"/>
  <c r="P21" i="2" s="1"/>
  <c r="K21" i="2"/>
  <c r="M21" i="2" s="1"/>
  <c r="I21" i="2"/>
  <c r="G21" i="2"/>
  <c r="P20" i="2"/>
  <c r="M20" i="2"/>
  <c r="Y19" i="2"/>
  <c r="P19" i="2"/>
  <c r="M19" i="2"/>
  <c r="Y18" i="2"/>
  <c r="P18" i="2"/>
  <c r="M18" i="2"/>
  <c r="Y17" i="2"/>
  <c r="P17" i="2"/>
  <c r="M17" i="2"/>
  <c r="Y16" i="2"/>
  <c r="P16" i="2"/>
  <c r="M16" i="2"/>
  <c r="Y15" i="2"/>
  <c r="P15" i="2"/>
  <c r="M15" i="2"/>
  <c r="Y14" i="2"/>
  <c r="P14" i="2"/>
  <c r="M14" i="2"/>
  <c r="P13" i="2"/>
  <c r="M13" i="2"/>
  <c r="Y12" i="2"/>
  <c r="P12" i="2"/>
  <c r="M12" i="2"/>
  <c r="Y11" i="2"/>
  <c r="P11" i="2"/>
  <c r="M11" i="2"/>
  <c r="Y10" i="2"/>
  <c r="P10" i="2"/>
  <c r="M10" i="2"/>
  <c r="Y9" i="2"/>
  <c r="P9" i="2"/>
  <c r="M9" i="2"/>
  <c r="Y8" i="2"/>
  <c r="P8" i="2"/>
  <c r="M8" i="2"/>
  <c r="Y7" i="2"/>
  <c r="P7" i="2"/>
  <c r="M7" i="2"/>
  <c r="L315" i="1" l="1"/>
  <c r="E193" i="1"/>
  <c r="E315" i="1"/>
  <c r="K89" i="1"/>
  <c r="K140" i="1" s="1"/>
  <c r="G140" i="1"/>
  <c r="O27" i="2"/>
  <c r="AM15" i="4"/>
  <c r="AM5" i="4"/>
  <c r="AM9" i="4"/>
  <c r="AM24" i="4"/>
  <c r="AM13" i="4"/>
  <c r="AM22" i="4"/>
  <c r="AM20" i="4"/>
  <c r="G193" i="1" l="1"/>
  <c r="G315" i="1"/>
  <c r="K193" i="1"/>
  <c r="K315" i="1"/>
  <c r="A102" i="1"/>
  <c r="A143" i="1" s="1"/>
  <c r="A149" i="1" s="1"/>
  <c r="A157" i="1" s="1"/>
  <c r="A166" i="1" s="1"/>
  <c r="A173" i="1" s="1"/>
  <c r="A179" i="1" s="1"/>
  <c r="A196" i="1" s="1"/>
  <c r="A208" i="1" s="1"/>
  <c r="A220" i="1" s="1"/>
  <c r="A227" i="1" s="1"/>
  <c r="A235" i="1" s="1"/>
  <c r="A243" i="1" s="1"/>
  <c r="A250" i="1" s="1"/>
  <c r="A263" i="1" s="1"/>
  <c r="A271" i="1" s="1"/>
  <c r="A277" i="1" s="1"/>
  <c r="A285" i="1" s="1"/>
  <c r="A292" i="1" s="1"/>
  <c r="A308" i="1" s="1"/>
  <c r="L3" i="1"/>
  <c r="K13" i="1" l="1"/>
</calcChain>
</file>

<file path=xl/sharedStrings.xml><?xml version="1.0" encoding="utf-8"?>
<sst xmlns="http://schemas.openxmlformats.org/spreadsheetml/2006/main" count="417" uniqueCount="320">
  <si>
    <t>Lions District 2-S2 Propsed Budget</t>
  </si>
  <si>
    <t>Report Date</t>
  </si>
  <si>
    <t>Fund Account</t>
  </si>
  <si>
    <t>Budgeted 2022 - 2023</t>
  </si>
  <si>
    <t>Actual 2022-2023</t>
  </si>
  <si>
    <t>Budgeted 2023 - 2024</t>
  </si>
  <si>
    <t>Income</t>
  </si>
  <si>
    <t>Expenses</t>
  </si>
  <si>
    <t>Balance</t>
  </si>
  <si>
    <t>Estimated Balance</t>
  </si>
  <si>
    <t>2023-2024 Variance</t>
  </si>
  <si>
    <t>District Administration</t>
  </si>
  <si>
    <t>Reserved 10% of per capita tax (dues)</t>
  </si>
  <si>
    <t>Surplus from Prior Administration</t>
  </si>
  <si>
    <t>Balance brought forward from Prior Administration</t>
  </si>
  <si>
    <t>Dues - District  ($11 Reg, $5.50 Student)</t>
  </si>
  <si>
    <t>Interest Income</t>
  </si>
  <si>
    <t>Miscellaneous</t>
  </si>
  <si>
    <t>IPDG Expenses</t>
  </si>
  <si>
    <t xml:space="preserve">     International Convention</t>
  </si>
  <si>
    <t>District Governor Expenses</t>
  </si>
  <si>
    <t xml:space="preserve">     USA/Canada Forum Expenses</t>
  </si>
  <si>
    <t xml:space="preserve">     Miscellaneous Expenses</t>
  </si>
  <si>
    <t>1st VDG Expenses</t>
  </si>
  <si>
    <t xml:space="preserve">     Travel</t>
  </si>
  <si>
    <t xml:space="preserve">     MD-2 Meetings</t>
  </si>
  <si>
    <t xml:space="preserve">     MD-2 Convention</t>
  </si>
  <si>
    <t xml:space="preserve">     District and State Lapel Pins</t>
  </si>
  <si>
    <t xml:space="preserve">     Miscellaneous</t>
  </si>
  <si>
    <t>2nd VDG Expenses</t>
  </si>
  <si>
    <t xml:space="preserve">     Leadership Forum </t>
  </si>
  <si>
    <t>Directors</t>
  </si>
  <si>
    <t xml:space="preserve">     TLC 2nd Year Director</t>
  </si>
  <si>
    <t xml:space="preserve">     TLC 1st Year Director</t>
  </si>
  <si>
    <t xml:space="preserve">     LEO</t>
  </si>
  <si>
    <t xml:space="preserve">     Lighthouse 2nd Year Director</t>
  </si>
  <si>
    <t xml:space="preserve">     Lighthouse 1st Year Director</t>
  </si>
  <si>
    <t xml:space="preserve">     Lions Eye Bank 2nd Year Director</t>
  </si>
  <si>
    <t xml:space="preserve">     Lions Eye Bank 1st Year Director</t>
  </si>
  <si>
    <t>Global Action Team</t>
  </si>
  <si>
    <t xml:space="preserve">     Global Leadership Team</t>
  </si>
  <si>
    <t xml:space="preserve">         Leadership Development</t>
  </si>
  <si>
    <t>Extension</t>
  </si>
  <si>
    <t xml:space="preserve">     Global Service Team</t>
  </si>
  <si>
    <t>Administrative</t>
  </si>
  <si>
    <t xml:space="preserve">     Audit/Review</t>
  </si>
  <si>
    <t xml:space="preserve">     Bank Service Charges</t>
  </si>
  <si>
    <t xml:space="preserve">     Cabinet Meetings</t>
  </si>
  <si>
    <t xml:space="preserve">     Cabinet Service</t>
  </si>
  <si>
    <t xml:space="preserve">     Credit Card Fees</t>
  </si>
  <si>
    <t xml:space="preserve">     Office Supplies</t>
  </si>
  <si>
    <t xml:space="preserve">     DG Gift (from Cabinet and clubs)</t>
  </si>
  <si>
    <t xml:space="preserve">     District Storage Unit</t>
  </si>
  <si>
    <t xml:space="preserve">     Postage &amp; mailings</t>
  </si>
  <si>
    <t xml:space="preserve">     State Hall of Fame</t>
  </si>
  <si>
    <t>Our Year</t>
  </si>
  <si>
    <t xml:space="preserve">     District Hall of Fame</t>
  </si>
  <si>
    <t xml:space="preserve">     Printing</t>
  </si>
  <si>
    <t xml:space="preserve">     Quick Book Expense</t>
  </si>
  <si>
    <t xml:space="preserve">     Surety Bond</t>
  </si>
  <si>
    <t>?</t>
  </si>
  <si>
    <t xml:space="preserve">     Directors &amp; Officers Ins</t>
  </si>
  <si>
    <t xml:space="preserve">     Memorials</t>
  </si>
  <si>
    <t xml:space="preserve"> Global Membership Team - Grant</t>
  </si>
  <si>
    <t xml:space="preserve">     Chamber of Commerce</t>
  </si>
  <si>
    <t xml:space="preserve">     Zoom Pro Licence - Cyber Club</t>
  </si>
  <si>
    <t xml:space="preserve">     Fall New Member Event</t>
  </si>
  <si>
    <t xml:space="preserve">     Spring New Member Event</t>
  </si>
  <si>
    <t xml:space="preserve">     GLT-D Training/New Club Dev.</t>
  </si>
  <si>
    <t xml:space="preserve">     Membership - Other</t>
  </si>
  <si>
    <t xml:space="preserve">     Club Rebuilding</t>
  </si>
  <si>
    <t xml:space="preserve">     District Balance of Grant - 25%</t>
  </si>
  <si>
    <t>Technology</t>
  </si>
  <si>
    <t xml:space="preserve">     Hardware</t>
  </si>
  <si>
    <t xml:space="preserve">     Software</t>
  </si>
  <si>
    <t>Marketing/Communication</t>
  </si>
  <si>
    <t>Senior Leadership Forum</t>
  </si>
  <si>
    <t>Directory</t>
  </si>
  <si>
    <t>LEO Expenses</t>
  </si>
  <si>
    <t>PSC Officer Admin</t>
  </si>
  <si>
    <t>Total - District Administration</t>
  </si>
  <si>
    <t>Special Unbudgeted Fund</t>
  </si>
  <si>
    <t>State Convention in 2-S2</t>
  </si>
  <si>
    <t>Dues</t>
  </si>
  <si>
    <t>Credit card processing fee</t>
  </si>
  <si>
    <t>Printing and Copying</t>
  </si>
  <si>
    <t>Registration for 2012 state convention</t>
  </si>
  <si>
    <t>Total - State Conference Fund</t>
  </si>
  <si>
    <t>Conference &amp; Convention</t>
  </si>
  <si>
    <t xml:space="preserve">Dues </t>
  </si>
  <si>
    <t>Mid-Winter Conference</t>
  </si>
  <si>
    <t xml:space="preserve">      Auction Items</t>
  </si>
  <si>
    <t xml:space="preserve">      Booklet Ads</t>
  </si>
  <si>
    <t xml:space="preserve">      Credit card fees</t>
  </si>
  <si>
    <t xml:space="preserve">      Decorations/Flowers</t>
  </si>
  <si>
    <t xml:space="preserve">      Entertainment</t>
  </si>
  <si>
    <t xml:space="preserve">      Registrations</t>
  </si>
  <si>
    <t xml:space="preserve">      Audio/Visual</t>
  </si>
  <si>
    <t xml:space="preserve">      Sponsorships</t>
  </si>
  <si>
    <t xml:space="preserve">      Hospitality rooms</t>
  </si>
  <si>
    <t xml:space="preserve">      Tail Twister</t>
  </si>
  <si>
    <t xml:space="preserve">      Food/Beverage</t>
  </si>
  <si>
    <t xml:space="preserve">      Mailing/Postage/Printing</t>
  </si>
  <si>
    <t xml:space="preserve">      Speaker</t>
  </si>
  <si>
    <t xml:space="preserve">      Venue rent</t>
  </si>
  <si>
    <t>District Convention</t>
  </si>
  <si>
    <t xml:space="preserve">      Auction</t>
  </si>
  <si>
    <t xml:space="preserve">      PDG Association</t>
  </si>
  <si>
    <t xml:space="preserve"> </t>
  </si>
  <si>
    <t xml:space="preserve">      Mailing/Postage/Printing/Web Processing</t>
  </si>
  <si>
    <t xml:space="preserve">      Service Projects</t>
  </si>
  <si>
    <t xml:space="preserve">      Special Donation</t>
  </si>
  <si>
    <t xml:space="preserve">      Program/Booklet Ads</t>
  </si>
  <si>
    <t>Total - Conference &amp; Convention</t>
  </si>
  <si>
    <t>Subtotal Administration &amp; Convention</t>
  </si>
  <si>
    <t>MD-2 State Administration</t>
  </si>
  <si>
    <t xml:space="preserve">Dues  </t>
  </si>
  <si>
    <t xml:space="preserve">Prior Year </t>
  </si>
  <si>
    <t>Total - MD-2 Texas Dues</t>
  </si>
  <si>
    <t>MD-2 Promote Texas Fund</t>
  </si>
  <si>
    <t>Prior Year</t>
  </si>
  <si>
    <t>Subtotal MD-2</t>
  </si>
  <si>
    <t>Camper Transportation</t>
  </si>
  <si>
    <t>Club Contributions</t>
  </si>
  <si>
    <t>Tail Twister</t>
  </si>
  <si>
    <t>Bus contracts</t>
  </si>
  <si>
    <t>Meals</t>
  </si>
  <si>
    <t>Total - Camper Transportation</t>
  </si>
  <si>
    <t>Lions Quest</t>
  </si>
  <si>
    <t>Donations</t>
  </si>
  <si>
    <t>Total - Lions Quest</t>
  </si>
  <si>
    <t>Youth Outreach</t>
  </si>
  <si>
    <t xml:space="preserve">Peace Poster Contest - </t>
  </si>
  <si>
    <t>Total - Youth Outreach</t>
  </si>
  <si>
    <t>Opportunities for Youth - Youth Contests</t>
  </si>
  <si>
    <t>100% Charitable Contributions</t>
  </si>
  <si>
    <t>Club Entry Fees &amp; Contributions</t>
  </si>
  <si>
    <t>District Contest Expenses</t>
  </si>
  <si>
    <t>State Contest Entry Fees</t>
  </si>
  <si>
    <t>State Contest Contestant &amp; Chaperone Expenses</t>
  </si>
  <si>
    <t>Outstanding Youth</t>
  </si>
  <si>
    <t>Drug Awareness</t>
  </si>
  <si>
    <t>Diabetic Essay</t>
  </si>
  <si>
    <t>Total - Youth Contrast Scholarships</t>
  </si>
  <si>
    <t>Subtotal Youth Oriented Funds</t>
  </si>
  <si>
    <t>Total District Funding</t>
  </si>
  <si>
    <t>Promote District 2-S2</t>
  </si>
  <si>
    <t>PR expenses &amp; newspaper advertising</t>
  </si>
  <si>
    <t>New club marketing</t>
  </si>
  <si>
    <t>Grant Writing</t>
  </si>
  <si>
    <t>District Trailer</t>
  </si>
  <si>
    <t>District Service Projects</t>
  </si>
  <si>
    <t>Other Contributions</t>
  </si>
  <si>
    <t>Web Site</t>
  </si>
  <si>
    <t>Total - Promote District 2-S2</t>
  </si>
  <si>
    <t>Humanitarian Relief Fund</t>
  </si>
  <si>
    <t>Club matching contributions</t>
  </si>
  <si>
    <t>Grants</t>
  </si>
  <si>
    <t>Supplies</t>
  </si>
  <si>
    <t>Special Donation</t>
  </si>
  <si>
    <t>Transfer to Liability</t>
  </si>
  <si>
    <t>Total - Humanitarian Relief Fund</t>
  </si>
  <si>
    <t>Hearing and Speech Action</t>
  </si>
  <si>
    <t>Contributions - not part of 100% in 2012-2013</t>
  </si>
  <si>
    <t>Hearing Aids</t>
  </si>
  <si>
    <t>Total - Hearing and Speech Action</t>
  </si>
  <si>
    <t>Sight Conservation &amp; Work with the Blind</t>
  </si>
  <si>
    <t>Eye Exams/Glasses/Surgey</t>
  </si>
  <si>
    <t>Club Donation</t>
  </si>
  <si>
    <t>Total - Sight Conservation</t>
  </si>
  <si>
    <t>Lighthouse of Houston - Activity Fund</t>
  </si>
  <si>
    <t>100% Charitable Contribution</t>
  </si>
  <si>
    <t>Blind Fury Racing Team</t>
  </si>
  <si>
    <t>Activities</t>
  </si>
  <si>
    <t>Halloween Party</t>
  </si>
  <si>
    <t>Total - Lighthouse of Houston -  Activity Fund</t>
  </si>
  <si>
    <t>Disaster Relief Fund</t>
  </si>
  <si>
    <t>Diaster Relief</t>
  </si>
  <si>
    <t>Total - Disaster Relief Fund</t>
  </si>
  <si>
    <t>Texas Lions Camp</t>
  </si>
  <si>
    <t xml:space="preserve">100% Charitable Contribution </t>
  </si>
  <si>
    <t>Additional Contributions</t>
  </si>
  <si>
    <t>DG Honorarium</t>
  </si>
  <si>
    <t>Bob Dowden Memorial Receipts</t>
  </si>
  <si>
    <t>Bob Dowden Memorial Dinner expenses</t>
  </si>
  <si>
    <t>Bob Dowden memorial Dinner net to Camp</t>
  </si>
  <si>
    <t>Tailtwister</t>
  </si>
  <si>
    <t>Total - Texas Lions Camp</t>
  </si>
  <si>
    <t xml:space="preserve">Net to camp </t>
  </si>
  <si>
    <t>Lions Eye Bank of Texas</t>
  </si>
  <si>
    <t>Special Donation/Bowl-A-Thon</t>
  </si>
  <si>
    <t>Total - Lions Eye Bank of Texas</t>
  </si>
  <si>
    <t>Texas Lions Foundation</t>
  </si>
  <si>
    <t>Special Donation/Grant</t>
  </si>
  <si>
    <t>Total - Texas Lions Foundation</t>
  </si>
  <si>
    <t>Lions Clubs International Foundation</t>
  </si>
  <si>
    <t>MJ Fellowship Drawings</t>
  </si>
  <si>
    <t>Additional Club Contributions</t>
  </si>
  <si>
    <t>LCIF Grant</t>
  </si>
  <si>
    <t>Total - Lions Clubs International Foundation</t>
  </si>
  <si>
    <t xml:space="preserve">Lighthouse of Houston - Operations Fund </t>
  </si>
  <si>
    <t>Total - Lighthouse of Houston -  Operating Fund</t>
  </si>
  <si>
    <t>Leader Dogs for the Blind</t>
  </si>
  <si>
    <t>Special Fund Raising Project</t>
  </si>
  <si>
    <t>Total - Leader Dogs for the Blind</t>
  </si>
  <si>
    <t>Vetrean Support</t>
  </si>
  <si>
    <t>Veteran Contributions</t>
  </si>
  <si>
    <t>Special Project</t>
  </si>
  <si>
    <t>Vision Screener</t>
  </si>
  <si>
    <t>Contirbution</t>
  </si>
  <si>
    <t>Total - Lions World Services of the Blind</t>
  </si>
  <si>
    <t>World Services for the Blind</t>
  </si>
  <si>
    <t>Subtotal Charities</t>
  </si>
  <si>
    <t xml:space="preserve">Income &amp; Expenses  </t>
  </si>
  <si>
    <r>
      <t xml:space="preserve">     </t>
    </r>
    <r>
      <rPr>
        <sz val="14"/>
        <color rgb="FF000000"/>
        <rFont val="Arial"/>
        <family val="2"/>
      </rPr>
      <t>Chaplin</t>
    </r>
  </si>
  <si>
    <r>
      <t>Special Unbudgeted Fund</t>
    </r>
    <r>
      <rPr>
        <sz val="14"/>
        <color rgb="FF000000"/>
        <rFont val="Arial"/>
        <family val="2"/>
      </rPr>
      <t xml:space="preserve"> - reserved for succeeding DG (10% of annual per capita tax - Article VIII, Sec 3, (k))</t>
    </r>
  </si>
  <si>
    <t>District 2-S2 100 % Charitable Contributions</t>
  </si>
  <si>
    <t>Eddie's Year (2013-14)</t>
  </si>
  <si>
    <t>Current Year (2014-15)</t>
  </si>
  <si>
    <t>Year 2021-22</t>
  </si>
  <si>
    <t>Year 2022-23</t>
  </si>
  <si>
    <t>Delta</t>
  </si>
  <si>
    <t>Year 2023-24</t>
  </si>
  <si>
    <t>Actual</t>
  </si>
  <si>
    <t>% Diff</t>
  </si>
  <si>
    <t>2021-22 vs 2022-23</t>
  </si>
  <si>
    <t>2022-23 vs 2023-24</t>
  </si>
  <si>
    <t>Organization</t>
  </si>
  <si>
    <t>$/member</t>
  </si>
  <si>
    <t>Texas Lions Camp (TLC)</t>
  </si>
  <si>
    <t>Lions Eye Bank of Texas (LEBT)</t>
  </si>
  <si>
    <t>Opportunities for Youth (scholarships)</t>
  </si>
  <si>
    <t>Promote 2-S 2</t>
  </si>
  <si>
    <t>Lions Clubs International Foundation (LCIF)</t>
  </si>
  <si>
    <t>Lighthouse of Houston - Operations Fund</t>
  </si>
  <si>
    <t>District Humanitarian Relief Fund</t>
  </si>
  <si>
    <t>Sight Conservation</t>
  </si>
  <si>
    <t>Veteran's Support</t>
  </si>
  <si>
    <t>Total</t>
  </si>
  <si>
    <t>Total, $/Member</t>
  </si>
  <si>
    <t>Historial Club Contribution %:</t>
  </si>
  <si>
    <t>2021-22 Club Contribution %</t>
  </si>
  <si>
    <t>District 2-S2 Dues 2923-24</t>
  </si>
  <si>
    <t>International</t>
  </si>
  <si>
    <t>Dist Conv</t>
  </si>
  <si>
    <t>TLC</t>
  </si>
  <si>
    <t>MD-2 Admin</t>
  </si>
  <si>
    <t>Promote Tx</t>
  </si>
  <si>
    <t>Every six months</t>
  </si>
  <si>
    <t>Active</t>
  </si>
  <si>
    <t>Head of Household</t>
  </si>
  <si>
    <t>Family Unit member</t>
  </si>
  <si>
    <t>Life</t>
  </si>
  <si>
    <t>Member at Large</t>
  </si>
  <si>
    <t>Student</t>
  </si>
  <si>
    <t>Dist. Admin</t>
  </si>
  <si>
    <t>Balance brought forward from 2022-2023Administration</t>
  </si>
  <si>
    <t xml:space="preserve"> 4 meetings at $30/ea.</t>
  </si>
  <si>
    <t>75 @ $50 ea</t>
  </si>
  <si>
    <t>100 @100 ea.</t>
  </si>
  <si>
    <t>10 % Dues Reserved</t>
  </si>
  <si>
    <t>Chase Bank - Checking</t>
  </si>
  <si>
    <t>Houston Marriott North</t>
  </si>
  <si>
    <t>Hilton Houston North</t>
  </si>
  <si>
    <t>Chase - Savings - 5537</t>
  </si>
  <si>
    <t>Capital One - Savings</t>
  </si>
  <si>
    <t>(Chase - Checking - 8521)</t>
  </si>
  <si>
    <t>Total Chase - Checking - 8521</t>
  </si>
  <si>
    <t>Chase Bank - HRF - Saving 8711</t>
  </si>
  <si>
    <t>Chase Bank - Savings 8760 - Adm</t>
  </si>
  <si>
    <t>Total Checking/Savings</t>
  </si>
  <si>
    <t>Deposit - Margaritaville Lake R</t>
  </si>
  <si>
    <t>Houston Metroplex Vet</t>
  </si>
  <si>
    <t>Advance - Houston Royal Oaks</t>
  </si>
  <si>
    <t>Due from the corporation</t>
  </si>
  <si>
    <t>Total Other Current Assets</t>
  </si>
  <si>
    <t>Total Current Assets</t>
  </si>
  <si>
    <t>(Security Deposits Asset)</t>
  </si>
  <si>
    <t>Total Security Deposits Asset</t>
  </si>
  <si>
    <t>Total Other Assets</t>
  </si>
  <si>
    <t>TOTAL ASSETS</t>
  </si>
  <si>
    <t>Total Other Current Liabilities</t>
  </si>
  <si>
    <t>Total Current Liabilities</t>
  </si>
  <si>
    <t>Total Liabilities</t>
  </si>
  <si>
    <t>Opening Balance Equity</t>
  </si>
  <si>
    <t>Restricted Net Assets</t>
  </si>
  <si>
    <t>Net Income</t>
  </si>
  <si>
    <t>Total Equity</t>
  </si>
  <si>
    <t>TOTAL LIABILITIES &amp; EQUITY</t>
  </si>
  <si>
    <t>Auction Payment System</t>
  </si>
  <si>
    <t>Goal Ball</t>
  </si>
  <si>
    <t>Hearing and Speech</t>
  </si>
  <si>
    <t>Lighthouse - Activity</t>
  </si>
  <si>
    <t>Lions Mints</t>
  </si>
  <si>
    <t>MD-2 Promote Texas</t>
  </si>
  <si>
    <t>MD-2 State Admin</t>
  </si>
  <si>
    <t>Opportunities for Youth</t>
  </si>
  <si>
    <t>Public Donations</t>
  </si>
  <si>
    <t>Restoration</t>
  </si>
  <si>
    <t>Veterans Support</t>
  </si>
  <si>
    <t>Vision Screening Machine</t>
  </si>
  <si>
    <t>Unclassified</t>
  </si>
  <si>
    <t>TOTAL</t>
  </si>
  <si>
    <t>As Of May 31, 2023</t>
  </si>
  <si>
    <t>Total - MD-2 Promote Texas Fund</t>
  </si>
  <si>
    <t>Vision Screener Total</t>
  </si>
  <si>
    <t>Total - Veterans Support</t>
  </si>
  <si>
    <t>Will look at Chase short term CDs.</t>
  </si>
  <si>
    <t>Will see how Lion Woody Mathews Review goes.</t>
  </si>
  <si>
    <t>Cabinet Review</t>
  </si>
  <si>
    <t>LCI Membership Grant</t>
  </si>
  <si>
    <t>Probably will downsize</t>
  </si>
  <si>
    <t>Concern about bus cost and number on bus.  How many weeks needed\?</t>
  </si>
  <si>
    <t>(LCI Dues Increase of $3/Yr Effective July 1, 2023)</t>
  </si>
  <si>
    <t>Actual Contributions in 2022-23</t>
  </si>
  <si>
    <t xml:space="preserve">District Membership </t>
  </si>
  <si>
    <t>Students</t>
  </si>
  <si>
    <t>Total Membership</t>
  </si>
  <si>
    <t>Need to Consider Options</t>
  </si>
  <si>
    <t>May have alternate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</si>
</sst>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  <numFmt numFmtId="165" formatCode="_(&quot;$&quot;* #,##0_);_(&quot;$&quot;* \(#,##0\);_(&quot;$&quot;* &quot;-&quot;??_);_(@_)"/>
    <numFmt numFmtId="166" formatCode="&quot; &quot;&quot;$&quot;#,##0&quot; &quot;;&quot; &quot;&quot;$&quot;&quot;(&quot;#,##0&quot;)&quot;;&quot; &quot;&quot;$&quot;&quot;-&quot;00&quot; &quot;;&quot; &quot;@&quot; &quot;"/>
    <numFmt numFmtId="167" formatCode="&quot;$&quot;#,##0.00"/>
    <numFmt numFmtId="168" formatCode="&quot; &quot;&quot;$&quot;#,##0&quot; &quot;;&quot; &quot;&quot;$&quot;&quot;(&quot;#,##0&quot;)&quot;;&quot; &quot;&quot;$&quot;&quot;- &quot;;&quot; &quot;@&quot; &quot;"/>
    <numFmt numFmtId="169" formatCode="0.0%"/>
    <numFmt numFmtId="170" formatCode="#,##0.00;\-#,##0.00"/>
    <numFmt numFmtId="172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FF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4"/>
      <color rgb="FF008000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b/>
      <sz val="14"/>
      <color rgb="FF0070C0"/>
      <name val="Arial"/>
      <family val="2"/>
    </font>
    <font>
      <b/>
      <sz val="9"/>
      <color rgb="FF000000"/>
      <name val="Arial"/>
      <family val="2"/>
    </font>
    <font>
      <sz val="14"/>
      <color rgb="FF008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4"/>
      <color theme="8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Border="0" applyProtection="0"/>
    <xf numFmtId="164" fontId="25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164" fontId="3" fillId="0" borderId="0" xfId="0" applyNumberFormat="1" applyFont="1" applyAlignment="1" applyProtection="1">
      <alignment horizontal="centerContinuous"/>
      <protection locked="0"/>
    </xf>
    <xf numFmtId="164" fontId="2" fillId="0" borderId="0" xfId="0" applyNumberFormat="1" applyFont="1" applyAlignment="1" applyProtection="1">
      <alignment horizontal="centerContinuous"/>
      <protection locked="0"/>
    </xf>
    <xf numFmtId="7" fontId="2" fillId="0" borderId="0" xfId="0" applyNumberFormat="1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4" fillId="0" borderId="0" xfId="0" applyFont="1"/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Continuous"/>
    </xf>
    <xf numFmtId="164" fontId="5" fillId="2" borderId="2" xfId="0" applyNumberFormat="1" applyFont="1" applyFill="1" applyBorder="1" applyAlignment="1">
      <alignment horizontal="centerContinuous"/>
    </xf>
    <xf numFmtId="164" fontId="5" fillId="2" borderId="2" xfId="0" applyNumberFormat="1" applyFont="1" applyFill="1" applyBorder="1"/>
    <xf numFmtId="7" fontId="5" fillId="2" borderId="2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wrapText="1"/>
    </xf>
    <xf numFmtId="7" fontId="5" fillId="2" borderId="5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7" fontId="3" fillId="0" borderId="0" xfId="0" applyNumberFormat="1" applyFont="1"/>
    <xf numFmtId="0" fontId="7" fillId="3" borderId="9" xfId="0" applyFont="1" applyFill="1" applyBorder="1"/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/>
    <xf numFmtId="164" fontId="3" fillId="3" borderId="9" xfId="0" applyNumberFormat="1" applyFont="1" applyFill="1" applyBorder="1"/>
    <xf numFmtId="0" fontId="8" fillId="0" borderId="0" xfId="0" applyFont="1"/>
    <xf numFmtId="0" fontId="3" fillId="0" borderId="11" xfId="0" applyFont="1" applyBorder="1"/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right"/>
    </xf>
    <xf numFmtId="7" fontId="3" fillId="0" borderId="11" xfId="0" applyNumberFormat="1" applyFont="1" applyBorder="1" applyAlignment="1">
      <alignment horizontal="right"/>
    </xf>
    <xf numFmtId="0" fontId="9" fillId="0" borderId="11" xfId="0" applyFont="1" applyBorder="1"/>
    <xf numFmtId="164" fontId="9" fillId="0" borderId="11" xfId="0" applyNumberFormat="1" applyFont="1" applyBorder="1"/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/>
    <xf numFmtId="165" fontId="10" fillId="0" borderId="11" xfId="1" applyNumberFormat="1" applyFont="1" applyBorder="1" applyAlignment="1" applyProtection="1">
      <alignment horizontal="right"/>
      <protection locked="0"/>
    </xf>
    <xf numFmtId="166" fontId="10" fillId="0" borderId="11" xfId="0" applyNumberFormat="1" applyFont="1" applyBorder="1" applyAlignment="1">
      <alignment horizontal="center"/>
    </xf>
    <xf numFmtId="0" fontId="9" fillId="0" borderId="13" xfId="0" applyFont="1" applyBorder="1"/>
    <xf numFmtId="164" fontId="5" fillId="0" borderId="13" xfId="0" applyNumberFormat="1" applyFont="1" applyBorder="1"/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/>
    <xf numFmtId="164" fontId="9" fillId="0" borderId="13" xfId="0" applyNumberFormat="1" applyFont="1" applyBorder="1" applyAlignment="1">
      <alignment horizontal="center"/>
    </xf>
    <xf numFmtId="0" fontId="3" fillId="0" borderId="9" xfId="0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3" fillId="0" borderId="0" xfId="1" applyNumberFormat="1" applyFont="1"/>
    <xf numFmtId="165" fontId="3" fillId="0" borderId="11" xfId="1" applyNumberFormat="1" applyFont="1" applyBorder="1"/>
    <xf numFmtId="165" fontId="3" fillId="0" borderId="12" xfId="1" applyNumberFormat="1" applyFont="1" applyBorder="1"/>
    <xf numFmtId="165" fontId="3" fillId="0" borderId="0" xfId="1" applyNumberFormat="1" applyFont="1" applyBorder="1"/>
    <xf numFmtId="49" fontId="3" fillId="0" borderId="0" xfId="0" applyNumberFormat="1" applyFont="1"/>
    <xf numFmtId="165" fontId="3" fillId="0" borderId="15" xfId="1" applyNumberFormat="1" applyFont="1" applyBorder="1"/>
    <xf numFmtId="165" fontId="3" fillId="0" borderId="16" xfId="1" applyNumberFormat="1" applyFont="1" applyBorder="1"/>
    <xf numFmtId="165" fontId="3" fillId="0" borderId="17" xfId="1" applyNumberFormat="1" applyFont="1" applyBorder="1"/>
    <xf numFmtId="165" fontId="3" fillId="0" borderId="18" xfId="1" applyNumberFormat="1" applyFont="1" applyBorder="1"/>
    <xf numFmtId="165" fontId="3" fillId="0" borderId="19" xfId="1" applyNumberFormat="1" applyFont="1" applyBorder="1"/>
    <xf numFmtId="165" fontId="3" fillId="0" borderId="20" xfId="1" applyNumberFormat="1" applyFont="1" applyBorder="1"/>
    <xf numFmtId="165" fontId="4" fillId="0" borderId="0" xfId="1" applyNumberFormat="1" applyFont="1"/>
    <xf numFmtId="49" fontId="5" fillId="0" borderId="0" xfId="0" applyNumberFormat="1" applyFont="1"/>
    <xf numFmtId="165" fontId="3" fillId="4" borderId="11" xfId="1" applyNumberFormat="1" applyFont="1" applyFill="1" applyBorder="1"/>
    <xf numFmtId="0" fontId="3" fillId="0" borderId="17" xfId="0" applyFont="1" applyBorder="1"/>
    <xf numFmtId="165" fontId="5" fillId="4" borderId="0" xfId="1" applyNumberFormat="1" applyFont="1" applyFill="1" applyAlignment="1">
      <alignment horizontal="center"/>
    </xf>
    <xf numFmtId="0" fontId="11" fillId="0" borderId="11" xfId="0" applyFont="1" applyBorder="1"/>
    <xf numFmtId="165" fontId="11" fillId="0" borderId="11" xfId="1" applyNumberFormat="1" applyFont="1" applyBorder="1"/>
    <xf numFmtId="165" fontId="11" fillId="0" borderId="15" xfId="1" applyNumberFormat="1" applyFont="1" applyBorder="1"/>
    <xf numFmtId="165" fontId="11" fillId="0" borderId="16" xfId="1" applyNumberFormat="1" applyFont="1" applyBorder="1"/>
    <xf numFmtId="165" fontId="11" fillId="0" borderId="0" xfId="1" applyNumberFormat="1" applyFont="1"/>
    <xf numFmtId="49" fontId="11" fillId="0" borderId="0" xfId="0" applyNumberFormat="1" applyFont="1"/>
    <xf numFmtId="165" fontId="12" fillId="0" borderId="11" xfId="1" applyNumberFormat="1" applyFont="1" applyBorder="1"/>
    <xf numFmtId="165" fontId="10" fillId="0" borderId="11" xfId="1" applyNumberFormat="1" applyFont="1" applyBorder="1"/>
    <xf numFmtId="165" fontId="3" fillId="0" borderId="21" xfId="1" applyNumberFormat="1" applyFont="1" applyBorder="1"/>
    <xf numFmtId="165" fontId="3" fillId="0" borderId="22" xfId="1" applyNumberFormat="1" applyFont="1" applyBorder="1"/>
    <xf numFmtId="165" fontId="5" fillId="4" borderId="11" xfId="1" applyNumberFormat="1" applyFont="1" applyFill="1" applyBorder="1"/>
    <xf numFmtId="165" fontId="3" fillId="0" borderId="23" xfId="1" applyNumberFormat="1" applyFont="1" applyBorder="1"/>
    <xf numFmtId="165" fontId="3" fillId="0" borderId="24" xfId="1" applyNumberFormat="1" applyFont="1" applyBorder="1"/>
    <xf numFmtId="165" fontId="3" fillId="0" borderId="25" xfId="1" applyNumberFormat="1" applyFont="1" applyBorder="1"/>
    <xf numFmtId="165" fontId="3" fillId="0" borderId="26" xfId="1" applyNumberFormat="1" applyFont="1" applyBorder="1"/>
    <xf numFmtId="0" fontId="9" fillId="0" borderId="27" xfId="0" applyFont="1" applyBorder="1" applyAlignment="1">
      <alignment horizontal="right"/>
    </xf>
    <xf numFmtId="165" fontId="9" fillId="0" borderId="27" xfId="1" applyNumberFormat="1" applyFont="1" applyBorder="1"/>
    <xf numFmtId="165" fontId="9" fillId="0" borderId="28" xfId="1" applyNumberFormat="1" applyFont="1" applyBorder="1"/>
    <xf numFmtId="0" fontId="13" fillId="0" borderId="0" xfId="0" applyFont="1"/>
    <xf numFmtId="167" fontId="13" fillId="0" borderId="0" xfId="0" applyNumberFormat="1" applyFont="1"/>
    <xf numFmtId="0" fontId="5" fillId="0" borderId="29" xfId="0" applyFont="1" applyBorder="1"/>
    <xf numFmtId="165" fontId="3" fillId="0" borderId="29" xfId="1" applyNumberFormat="1" applyFont="1" applyBorder="1"/>
    <xf numFmtId="165" fontId="5" fillId="0" borderId="29" xfId="1" applyNumberFormat="1" applyFont="1" applyBorder="1" applyAlignment="1">
      <alignment horizontal="right"/>
    </xf>
    <xf numFmtId="165" fontId="3" fillId="0" borderId="30" xfId="1" applyNumberFormat="1" applyFont="1" applyBorder="1"/>
    <xf numFmtId="165" fontId="5" fillId="0" borderId="31" xfId="1" applyNumberFormat="1" applyFont="1" applyBorder="1"/>
    <xf numFmtId="165" fontId="5" fillId="0" borderId="0" xfId="1" applyNumberFormat="1" applyFont="1"/>
    <xf numFmtId="165" fontId="5" fillId="0" borderId="29" xfId="1" applyNumberFormat="1" applyFont="1" applyBorder="1"/>
    <xf numFmtId="165" fontId="3" fillId="0" borderId="8" xfId="1" applyNumberFormat="1" applyFont="1" applyBorder="1"/>
    <xf numFmtId="165" fontId="3" fillId="3" borderId="9" xfId="1" applyNumberFormat="1" applyFont="1" applyFill="1" applyBorder="1"/>
    <xf numFmtId="165" fontId="3" fillId="3" borderId="10" xfId="1" applyNumberFormat="1" applyFont="1" applyFill="1" applyBorder="1"/>
    <xf numFmtId="165" fontId="9" fillId="0" borderId="11" xfId="1" applyNumberFormat="1" applyFont="1" applyBorder="1"/>
    <xf numFmtId="165" fontId="9" fillId="0" borderId="12" xfId="1" applyNumberFormat="1" applyFont="1" applyBorder="1"/>
    <xf numFmtId="0" fontId="3" fillId="0" borderId="18" xfId="0" applyFont="1" applyBorder="1"/>
    <xf numFmtId="165" fontId="3" fillId="0" borderId="32" xfId="1" applyNumberFormat="1" applyFont="1" applyBorder="1"/>
    <xf numFmtId="165" fontId="3" fillId="0" borderId="0" xfId="1" applyNumberFormat="1" applyFont="1" applyFill="1"/>
    <xf numFmtId="165" fontId="3" fillId="0" borderId="17" xfId="1" applyNumberFormat="1" applyFont="1" applyFill="1" applyBorder="1"/>
    <xf numFmtId="0" fontId="9" fillId="0" borderId="33" xfId="0" applyFont="1" applyBorder="1" applyAlignment="1">
      <alignment horizontal="right"/>
    </xf>
    <xf numFmtId="165" fontId="9" fillId="0" borderId="33" xfId="1" applyNumberFormat="1" applyFont="1" applyBorder="1"/>
    <xf numFmtId="0" fontId="13" fillId="0" borderId="5" xfId="0" applyFont="1" applyBorder="1"/>
    <xf numFmtId="165" fontId="9" fillId="0" borderId="9" xfId="1" applyNumberFormat="1" applyFont="1" applyBorder="1"/>
    <xf numFmtId="165" fontId="10" fillId="0" borderId="11" xfId="1" applyNumberFormat="1" applyFont="1" applyFill="1" applyBorder="1"/>
    <xf numFmtId="165" fontId="3" fillId="0" borderId="11" xfId="1" applyNumberFormat="1" applyFont="1" applyFill="1" applyBorder="1"/>
    <xf numFmtId="165" fontId="3" fillId="0" borderId="18" xfId="1" applyNumberFormat="1" applyFont="1" applyFill="1" applyBorder="1"/>
    <xf numFmtId="165" fontId="3" fillId="0" borderId="20" xfId="1" applyNumberFormat="1" applyFont="1" applyFill="1" applyBorder="1"/>
    <xf numFmtId="0" fontId="3" fillId="0" borderId="19" xfId="0" applyFont="1" applyBorder="1"/>
    <xf numFmtId="165" fontId="3" fillId="0" borderId="19" xfId="1" applyNumberFormat="1" applyFont="1" applyFill="1" applyBorder="1"/>
    <xf numFmtId="165" fontId="3" fillId="0" borderId="9" xfId="1" applyNumberFormat="1" applyFont="1" applyFill="1" applyBorder="1"/>
    <xf numFmtId="0" fontId="9" fillId="0" borderId="5" xfId="0" applyFont="1" applyBorder="1" applyAlignment="1">
      <alignment horizontal="right"/>
    </xf>
    <xf numFmtId="165" fontId="9" fillId="0" borderId="5" xfId="1" applyNumberFormat="1" applyFont="1" applyBorder="1"/>
    <xf numFmtId="165" fontId="9" fillId="0" borderId="5" xfId="1" applyNumberFormat="1" applyFont="1" applyFill="1" applyBorder="1"/>
    <xf numFmtId="165" fontId="9" fillId="0" borderId="20" xfId="1" applyNumberFormat="1" applyFont="1" applyBorder="1"/>
    <xf numFmtId="0" fontId="5" fillId="5" borderId="26" xfId="0" applyFont="1" applyFill="1" applyBorder="1"/>
    <xf numFmtId="165" fontId="3" fillId="5" borderId="26" xfId="1" applyNumberFormat="1" applyFont="1" applyFill="1" applyBorder="1"/>
    <xf numFmtId="165" fontId="5" fillId="0" borderId="11" xfId="1" applyNumberFormat="1" applyFont="1" applyBorder="1"/>
    <xf numFmtId="165" fontId="5" fillId="0" borderId="12" xfId="1" applyNumberFormat="1" applyFont="1" applyBorder="1"/>
    <xf numFmtId="165" fontId="5" fillId="0" borderId="5" xfId="1" applyNumberFormat="1" applyFont="1" applyBorder="1"/>
    <xf numFmtId="0" fontId="3" fillId="0" borderId="0" xfId="0" applyFont="1" applyAlignment="1">
      <alignment horizontal="right"/>
    </xf>
    <xf numFmtId="165" fontId="3" fillId="0" borderId="3" xfId="1" applyNumberFormat="1" applyFont="1" applyBorder="1"/>
    <xf numFmtId="0" fontId="9" fillId="0" borderId="0" xfId="0" applyFont="1" applyAlignment="1">
      <alignment horizontal="right"/>
    </xf>
    <xf numFmtId="165" fontId="9" fillId="0" borderId="0" xfId="1" applyNumberFormat="1" applyFont="1"/>
    <xf numFmtId="0" fontId="7" fillId="5" borderId="26" xfId="0" applyFont="1" applyFill="1" applyBorder="1" applyAlignment="1">
      <alignment horizontal="left"/>
    </xf>
    <xf numFmtId="165" fontId="9" fillId="5" borderId="26" xfId="1" applyNumberFormat="1" applyFont="1" applyFill="1" applyBorder="1"/>
    <xf numFmtId="0" fontId="7" fillId="3" borderId="0" xfId="0" applyFont="1" applyFill="1"/>
    <xf numFmtId="165" fontId="3" fillId="3" borderId="0" xfId="1" applyNumberFormat="1" applyFont="1" applyFill="1"/>
    <xf numFmtId="165" fontId="3" fillId="3" borderId="8" xfId="1" applyNumberFormat="1" applyFont="1" applyFill="1" applyBorder="1"/>
    <xf numFmtId="165" fontId="5" fillId="0" borderId="20" xfId="1" applyNumberFormat="1" applyFont="1" applyBorder="1"/>
    <xf numFmtId="165" fontId="5" fillId="0" borderId="34" xfId="1" applyNumberFormat="1" applyFont="1" applyBorder="1"/>
    <xf numFmtId="165" fontId="10" fillId="0" borderId="17" xfId="1" applyNumberFormat="1" applyFont="1" applyBorder="1"/>
    <xf numFmtId="0" fontId="3" fillId="0" borderId="17" xfId="0" applyFont="1" applyBorder="1" applyAlignment="1">
      <alignment horizontal="left"/>
    </xf>
    <xf numFmtId="165" fontId="5" fillId="0" borderId="9" xfId="1" applyNumberFormat="1" applyFont="1" applyBorder="1"/>
    <xf numFmtId="165" fontId="5" fillId="0" borderId="10" xfId="1" applyNumberFormat="1" applyFont="1" applyBorder="1"/>
    <xf numFmtId="0" fontId="10" fillId="0" borderId="11" xfId="0" applyFont="1" applyBorder="1"/>
    <xf numFmtId="165" fontId="14" fillId="0" borderId="9" xfId="1" applyNumberFormat="1" applyFont="1" applyBorder="1"/>
    <xf numFmtId="0" fontId="3" fillId="0" borderId="20" xfId="0" applyFont="1" applyBorder="1" applyAlignment="1">
      <alignment wrapText="1"/>
    </xf>
    <xf numFmtId="165" fontId="3" fillId="0" borderId="34" xfId="1" applyNumberFormat="1" applyFont="1" applyBorder="1"/>
    <xf numFmtId="0" fontId="3" fillId="0" borderId="0" xfId="0" applyFont="1" applyAlignment="1">
      <alignment wrapText="1"/>
    </xf>
    <xf numFmtId="0" fontId="3" fillId="0" borderId="35" xfId="0" applyFont="1" applyBorder="1" applyAlignment="1">
      <alignment wrapText="1"/>
    </xf>
    <xf numFmtId="165" fontId="3" fillId="0" borderId="35" xfId="1" applyNumberFormat="1" applyFont="1" applyBorder="1"/>
    <xf numFmtId="165" fontId="3" fillId="0" borderId="36" xfId="1" applyNumberFormat="1" applyFont="1" applyBorder="1"/>
    <xf numFmtId="165" fontId="3" fillId="0" borderId="13" xfId="1" applyNumberFormat="1" applyFont="1" applyBorder="1"/>
    <xf numFmtId="0" fontId="5" fillId="5" borderId="26" xfId="0" applyFont="1" applyFill="1" applyBorder="1" applyAlignment="1">
      <alignment wrapText="1"/>
    </xf>
    <xf numFmtId="165" fontId="3" fillId="3" borderId="9" xfId="1" applyNumberFormat="1" applyFont="1" applyFill="1" applyBorder="1" applyAlignment="1">
      <alignment horizontal="center"/>
    </xf>
    <xf numFmtId="165" fontId="9" fillId="4" borderId="11" xfId="1" applyNumberFormat="1" applyFont="1" applyFill="1" applyBorder="1"/>
    <xf numFmtId="165" fontId="3" fillId="0" borderId="37" xfId="1" applyNumberFormat="1" applyFont="1" applyBorder="1"/>
    <xf numFmtId="0" fontId="7" fillId="6" borderId="9" xfId="0" applyFont="1" applyFill="1" applyBorder="1"/>
    <xf numFmtId="165" fontId="3" fillId="6" borderId="9" xfId="1" applyNumberFormat="1" applyFont="1" applyFill="1" applyBorder="1"/>
    <xf numFmtId="165" fontId="3" fillId="6" borderId="10" xfId="1" applyNumberFormat="1" applyFont="1" applyFill="1" applyBorder="1"/>
    <xf numFmtId="165" fontId="3" fillId="6" borderId="0" xfId="1" applyNumberFormat="1" applyFont="1" applyFill="1"/>
    <xf numFmtId="165" fontId="5" fillId="0" borderId="32" xfId="1" applyNumberFormat="1" applyFont="1" applyBorder="1"/>
    <xf numFmtId="165" fontId="5" fillId="0" borderId="18" xfId="1" applyNumberFormat="1" applyFont="1" applyBorder="1"/>
    <xf numFmtId="165" fontId="5" fillId="0" borderId="19" xfId="1" applyNumberFormat="1" applyFont="1" applyBorder="1"/>
    <xf numFmtId="165" fontId="5" fillId="0" borderId="37" xfId="1" applyNumberFormat="1" applyFont="1" applyBorder="1"/>
    <xf numFmtId="167" fontId="0" fillId="0" borderId="0" xfId="0" applyNumberFormat="1"/>
    <xf numFmtId="0" fontId="7" fillId="6" borderId="0" xfId="0" applyFont="1" applyFill="1"/>
    <xf numFmtId="165" fontId="3" fillId="6" borderId="8" xfId="1" applyNumberFormat="1" applyFont="1" applyFill="1" applyBorder="1"/>
    <xf numFmtId="0" fontId="10" fillId="0" borderId="17" xfId="0" applyFont="1" applyBorder="1"/>
    <xf numFmtId="165" fontId="5" fillId="0" borderId="17" xfId="1" applyNumberFormat="1" applyFont="1" applyBorder="1"/>
    <xf numFmtId="165" fontId="5" fillId="0" borderId="25" xfId="1" applyNumberFormat="1" applyFont="1" applyBorder="1"/>
    <xf numFmtId="165" fontId="9" fillId="0" borderId="17" xfId="1" applyNumberFormat="1" applyFont="1" applyBorder="1"/>
    <xf numFmtId="165" fontId="15" fillId="0" borderId="17" xfId="1" applyNumberFormat="1" applyFont="1" applyBorder="1"/>
    <xf numFmtId="165" fontId="16" fillId="0" borderId="9" xfId="1" applyNumberFormat="1" applyFont="1" applyBorder="1"/>
    <xf numFmtId="0" fontId="5" fillId="0" borderId="0" xfId="0" applyFont="1"/>
    <xf numFmtId="165" fontId="5" fillId="0" borderId="0" xfId="0" applyNumberFormat="1" applyFont="1"/>
    <xf numFmtId="165" fontId="3" fillId="0" borderId="11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right"/>
    </xf>
    <xf numFmtId="0" fontId="3" fillId="5" borderId="26" xfId="0" applyFont="1" applyFill="1" applyBorder="1"/>
    <xf numFmtId="168" fontId="5" fillId="0" borderId="0" xfId="0" applyNumberFormat="1" applyFont="1" applyAlignment="1">
      <alignment horizontal="center"/>
    </xf>
    <xf numFmtId="165" fontId="3" fillId="0" borderId="38" xfId="1" applyNumberFormat="1" applyFont="1" applyBorder="1"/>
    <xf numFmtId="44" fontId="3" fillId="0" borderId="0" xfId="1" applyFont="1"/>
    <xf numFmtId="0" fontId="19" fillId="0" borderId="0" xfId="4" applyFont="1"/>
    <xf numFmtId="0" fontId="20" fillId="0" borderId="0" xfId="4" applyFont="1"/>
    <xf numFmtId="44" fontId="20" fillId="0" borderId="0" xfId="4" applyNumberFormat="1" applyFont="1"/>
    <xf numFmtId="0" fontId="21" fillId="0" borderId="0" xfId="0" applyFont="1"/>
    <xf numFmtId="44" fontId="3" fillId="0" borderId="0" xfId="0" applyNumberFormat="1" applyFont="1"/>
    <xf numFmtId="44" fontId="22" fillId="0" borderId="39" xfId="4" applyNumberFormat="1" applyFont="1" applyBorder="1"/>
    <xf numFmtId="0" fontId="23" fillId="0" borderId="39" xfId="0" applyFont="1" applyBorder="1"/>
    <xf numFmtId="0" fontId="23" fillId="7" borderId="39" xfId="0" applyFont="1" applyFill="1" applyBorder="1"/>
    <xf numFmtId="0" fontId="23" fillId="0" borderId="0" xfId="0" applyFont="1" applyAlignment="1">
      <alignment horizontal="center"/>
    </xf>
    <xf numFmtId="164" fontId="20" fillId="0" borderId="0" xfId="5" applyFont="1"/>
    <xf numFmtId="44" fontId="22" fillId="0" borderId="40" xfId="4" applyNumberFormat="1" applyFont="1" applyBorder="1"/>
    <xf numFmtId="0" fontId="17" fillId="0" borderId="40" xfId="0" applyFont="1" applyBorder="1"/>
    <xf numFmtId="0" fontId="17" fillId="7" borderId="40" xfId="0" applyFont="1" applyFill="1" applyBorder="1"/>
    <xf numFmtId="0" fontId="17" fillId="8" borderId="40" xfId="0" applyFont="1" applyFill="1" applyBorder="1"/>
    <xf numFmtId="44" fontId="22" fillId="0" borderId="40" xfId="5" applyNumberFormat="1" applyFont="1" applyFill="1" applyBorder="1"/>
    <xf numFmtId="44" fontId="20" fillId="0" borderId="0" xfId="5" applyNumberFormat="1" applyFont="1" applyFill="1"/>
    <xf numFmtId="44" fontId="20" fillId="0" borderId="40" xfId="5" applyNumberFormat="1" applyFont="1" applyFill="1" applyBorder="1"/>
    <xf numFmtId="44" fontId="20" fillId="7" borderId="40" xfId="5" applyNumberFormat="1" applyFont="1" applyFill="1" applyBorder="1"/>
    <xf numFmtId="44" fontId="20" fillId="0" borderId="0" xfId="5" applyNumberFormat="1" applyFont="1" applyFill="1" applyBorder="1"/>
    <xf numFmtId="0" fontId="27" fillId="0" borderId="0" xfId="4" applyFont="1"/>
    <xf numFmtId="0" fontId="17" fillId="0" borderId="0" xfId="0" applyFont="1"/>
    <xf numFmtId="44" fontId="28" fillId="0" borderId="40" xfId="5" applyNumberFormat="1" applyFont="1" applyFill="1" applyBorder="1"/>
    <xf numFmtId="44" fontId="28" fillId="7" borderId="40" xfId="5" applyNumberFormat="1" applyFont="1" applyFill="1" applyBorder="1"/>
    <xf numFmtId="44" fontId="21" fillId="0" borderId="0" xfId="0" applyNumberFormat="1" applyFont="1"/>
    <xf numFmtId="44" fontId="28" fillId="8" borderId="40" xfId="5" applyNumberFormat="1" applyFont="1" applyFill="1" applyBorder="1"/>
    <xf numFmtId="44" fontId="28" fillId="0" borderId="0" xfId="5" applyNumberFormat="1" applyFont="1" applyFill="1" applyBorder="1"/>
    <xf numFmtId="164" fontId="20" fillId="0" borderId="0" xfId="5" applyFont="1" applyFill="1"/>
    <xf numFmtId="43" fontId="20" fillId="0" borderId="0" xfId="2" applyFont="1"/>
    <xf numFmtId="44" fontId="22" fillId="0" borderId="41" xfId="5" applyNumberFormat="1" applyFont="1" applyFill="1" applyBorder="1"/>
    <xf numFmtId="44" fontId="28" fillId="0" borderId="41" xfId="5" applyNumberFormat="1" applyFont="1" applyFill="1" applyBorder="1"/>
    <xf numFmtId="44" fontId="28" fillId="7" borderId="41" xfId="5" applyNumberFormat="1" applyFont="1" applyFill="1" applyBorder="1"/>
    <xf numFmtId="44" fontId="28" fillId="8" borderId="41" xfId="5" applyNumberFormat="1" applyFont="1" applyFill="1" applyBorder="1"/>
    <xf numFmtId="44" fontId="22" fillId="0" borderId="0" xfId="5" applyNumberFormat="1" applyFont="1" applyFill="1" applyBorder="1"/>
    <xf numFmtId="0" fontId="23" fillId="4" borderId="16" xfId="0" applyFont="1" applyFill="1" applyBorder="1"/>
    <xf numFmtId="0" fontId="0" fillId="4" borderId="16" xfId="0" applyFill="1" applyBorder="1"/>
    <xf numFmtId="9" fontId="23" fillId="4" borderId="16" xfId="3" applyFont="1" applyFill="1" applyBorder="1"/>
    <xf numFmtId="9" fontId="24" fillId="4" borderId="16" xfId="3" applyFont="1" applyFill="1" applyBorder="1"/>
    <xf numFmtId="0" fontId="23" fillId="0" borderId="0" xfId="0" applyFont="1"/>
    <xf numFmtId="9" fontId="23" fillId="0" borderId="0" xfId="3" applyFont="1" applyFill="1" applyBorder="1"/>
    <xf numFmtId="0" fontId="3" fillId="9" borderId="16" xfId="0" applyFont="1" applyFill="1" applyBorder="1"/>
    <xf numFmtId="0" fontId="0" fillId="9" borderId="16" xfId="0" applyFill="1" applyBorder="1"/>
    <xf numFmtId="169" fontId="21" fillId="9" borderId="16" xfId="3" applyNumberFormat="1" applyFont="1" applyFill="1" applyBorder="1"/>
    <xf numFmtId="169" fontId="24" fillId="9" borderId="16" xfId="3" applyNumberFormat="1" applyFont="1" applyFill="1" applyBorder="1"/>
    <xf numFmtId="169" fontId="21" fillId="0" borderId="0" xfId="3" applyNumberFormat="1" applyFont="1" applyFill="1" applyBorder="1"/>
    <xf numFmtId="0" fontId="21" fillId="0" borderId="16" xfId="0" applyFont="1" applyBorder="1"/>
    <xf numFmtId="169" fontId="24" fillId="0" borderId="0" xfId="3" applyNumberFormat="1" applyFont="1" applyFill="1" applyBorder="1"/>
    <xf numFmtId="9" fontId="24" fillId="0" borderId="0" xfId="0" applyNumberFormat="1" applyFont="1"/>
    <xf numFmtId="165" fontId="24" fillId="0" borderId="0" xfId="0" applyNumberFormat="1" applyFont="1"/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23" fillId="4" borderId="0" xfId="0" applyFont="1" applyFill="1"/>
    <xf numFmtId="167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44" fontId="29" fillId="0" borderId="0" xfId="1" applyFont="1"/>
    <xf numFmtId="167" fontId="5" fillId="0" borderId="0" xfId="0" applyNumberFormat="1" applyFont="1" applyAlignment="1">
      <alignment horizontal="center"/>
    </xf>
    <xf numFmtId="0" fontId="16" fillId="10" borderId="9" xfId="0" applyFont="1" applyFill="1" applyBorder="1"/>
    <xf numFmtId="165" fontId="11" fillId="4" borderId="11" xfId="1" applyNumberFormat="1" applyFont="1" applyFill="1" applyBorder="1"/>
    <xf numFmtId="165" fontId="3" fillId="4" borderId="0" xfId="1" applyNumberFormat="1" applyFont="1" applyFill="1"/>
    <xf numFmtId="165" fontId="9" fillId="4" borderId="20" xfId="1" applyNumberFormat="1" applyFont="1" applyFill="1" applyBorder="1"/>
    <xf numFmtId="165" fontId="3" fillId="4" borderId="38" xfId="1" applyNumberFormat="1" applyFont="1" applyFill="1" applyBorder="1"/>
    <xf numFmtId="165" fontId="9" fillId="4" borderId="28" xfId="1" applyNumberFormat="1" applyFont="1" applyFill="1" applyBorder="1"/>
    <xf numFmtId="49" fontId="30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5" fillId="0" borderId="42" xfId="0" applyNumberFormat="1" applyFont="1" applyBorder="1" applyAlignment="1">
      <alignment horizontal="center"/>
    </xf>
    <xf numFmtId="49" fontId="30" fillId="0" borderId="0" xfId="0" applyNumberFormat="1" applyFont="1"/>
    <xf numFmtId="170" fontId="3" fillId="0" borderId="0" xfId="0" applyNumberFormat="1" applyFont="1"/>
    <xf numFmtId="170" fontId="5" fillId="0" borderId="43" xfId="0" applyNumberFormat="1" applyFont="1" applyBorder="1"/>
    <xf numFmtId="0" fontId="30" fillId="0" borderId="0" xfId="0" applyFont="1"/>
    <xf numFmtId="165" fontId="3" fillId="4" borderId="19" xfId="1" applyNumberFormat="1" applyFont="1" applyFill="1" applyBorder="1"/>
    <xf numFmtId="49" fontId="5" fillId="4" borderId="0" xfId="0" applyNumberFormat="1" applyFont="1" applyFill="1" applyAlignment="1">
      <alignment horizontal="center"/>
    </xf>
    <xf numFmtId="165" fontId="3" fillId="11" borderId="18" xfId="1" applyNumberFormat="1" applyFont="1" applyFill="1" applyBorder="1"/>
    <xf numFmtId="0" fontId="2" fillId="2" borderId="1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/>
    </xf>
    <xf numFmtId="44" fontId="20" fillId="8" borderId="40" xfId="5" applyNumberFormat="1" applyFont="1" applyFill="1" applyBorder="1" applyAlignment="1">
      <alignment horizontal="center"/>
    </xf>
    <xf numFmtId="44" fontId="20" fillId="7" borderId="40" xfId="5" applyNumberFormat="1" applyFont="1" applyFill="1" applyBorder="1" applyAlignment="1">
      <alignment horizontal="center"/>
    </xf>
    <xf numFmtId="0" fontId="24" fillId="7" borderId="39" xfId="0" applyFont="1" applyFill="1" applyBorder="1"/>
    <xf numFmtId="0" fontId="24" fillId="8" borderId="39" xfId="0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23" fillId="0" borderId="45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Border="1"/>
    <xf numFmtId="0" fontId="0" fillId="0" borderId="48" xfId="0" applyBorder="1"/>
    <xf numFmtId="0" fontId="24" fillId="0" borderId="47" xfId="0" applyFont="1" applyBorder="1" applyAlignment="1">
      <alignment horizontal="center"/>
    </xf>
    <xf numFmtId="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44" fontId="21" fillId="0" borderId="0" xfId="1" applyFont="1" applyBorder="1"/>
    <xf numFmtId="9" fontId="21" fillId="0" borderId="0" xfId="3" applyFont="1" applyBorder="1"/>
    <xf numFmtId="0" fontId="26" fillId="0" borderId="47" xfId="0" applyFont="1" applyBorder="1"/>
    <xf numFmtId="0" fontId="26" fillId="0" borderId="49" xfId="0" applyFont="1" applyBorder="1"/>
    <xf numFmtId="44" fontId="28" fillId="7" borderId="50" xfId="5" applyNumberFormat="1" applyFont="1" applyFill="1" applyBorder="1"/>
    <xf numFmtId="44" fontId="28" fillId="0" borderId="50" xfId="5" applyNumberFormat="1" applyFont="1" applyFill="1" applyBorder="1"/>
    <xf numFmtId="0" fontId="0" fillId="0" borderId="50" xfId="0" applyBorder="1"/>
    <xf numFmtId="0" fontId="0" fillId="0" borderId="51" xfId="0" applyBorder="1"/>
    <xf numFmtId="172" fontId="31" fillId="0" borderId="0" xfId="2" applyNumberFormat="1" applyFont="1" applyAlignment="1"/>
    <xf numFmtId="172" fontId="31" fillId="0" borderId="50" xfId="2" applyNumberFormat="1" applyFont="1" applyBorder="1" applyAlignment="1"/>
    <xf numFmtId="44" fontId="24" fillId="0" borderId="50" xfId="1" applyFont="1" applyBorder="1"/>
    <xf numFmtId="9" fontId="24" fillId="0" borderId="50" xfId="3" applyFont="1" applyBorder="1"/>
    <xf numFmtId="9" fontId="23" fillId="0" borderId="0" xfId="3" applyFont="1" applyBorder="1"/>
    <xf numFmtId="44" fontId="23" fillId="0" borderId="0" xfId="1" applyFont="1" applyBorder="1"/>
  </cellXfs>
  <cellStyles count="6">
    <cellStyle name="Comma" xfId="2" builtinId="3"/>
    <cellStyle name="Currency" xfId="1" builtinId="4"/>
    <cellStyle name="Currency 2" xfId="5" xr:uid="{DE9A4816-F96B-4873-A44E-52C44D257F79}"/>
    <cellStyle name="Normal" xfId="0" builtinId="0"/>
    <cellStyle name="Normal 2" xfId="4" xr:uid="{9A871E8F-9281-4A79-A189-DDD473E6D23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adrunner\Documents\Humble%20Noon%20Lions%20Club\SVDG%20Role\Financial\District%202-S2%20Proposed%20Budget%202023-2024%20%2003-5-2023.xlsx" TargetMode="External"/><Relationship Id="rId1" Type="http://schemas.openxmlformats.org/officeDocument/2006/relationships/externalLinkPath" Target="District%202-S2%20Proposed%20Budget%202023-2024%20%2003-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vs History Comparison"/>
      <sheetName val="PDG Chuck's Format"/>
      <sheetName val="Fund Balance Summary 7-1-2022"/>
      <sheetName val="Fund Balance Summary 6-5-2023"/>
      <sheetName val="Admin Budget"/>
      <sheetName val="Conference-Conv-Bob Dowden"/>
      <sheetName val="Charity Budget"/>
      <sheetName val="Member Dues"/>
      <sheetName val="100% Charitable Contrib-Dues"/>
    </sheetNames>
    <sheetDataSet>
      <sheetData sheetId="0">
        <row r="5">
          <cell r="J5">
            <v>1433</v>
          </cell>
          <cell r="L5">
            <v>1503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K21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26B2-370B-4F91-8C44-2139D95541E7}">
  <dimension ref="A1:EIN316"/>
  <sheetViews>
    <sheetView tabSelected="1" workbookViewId="0">
      <pane ySplit="5" topLeftCell="A6" activePane="bottomLeft" state="frozen"/>
      <selection pane="bottomLeft"/>
    </sheetView>
  </sheetViews>
  <sheetFormatPr defaultColWidth="9.140625" defaultRowHeight="18" x14ac:dyDescent="0.25"/>
  <cols>
    <col min="1" max="1" width="50.42578125" style="6" bestFit="1" customWidth="1"/>
    <col min="2" max="2" width="28.85546875" style="7" customWidth="1"/>
    <col min="3" max="3" width="22.7109375" style="7" customWidth="1"/>
    <col min="4" max="4" width="3.28515625" style="7" hidden="1" customWidth="1"/>
    <col min="5" max="5" width="23.7109375" style="7" customWidth="1"/>
    <col min="6" max="6" width="21" style="7" customWidth="1"/>
    <col min="7" max="7" width="21.7109375" style="7" customWidth="1"/>
    <col min="8" max="8" width="7.140625" style="7" customWidth="1"/>
    <col min="9" max="9" width="21.42578125" style="7" customWidth="1"/>
    <col min="10" max="10" width="22.5703125" style="7" customWidth="1"/>
    <col min="11" max="11" width="19.85546875" style="7" customWidth="1"/>
    <col min="12" max="12" width="18.140625" style="23" customWidth="1"/>
    <col min="13" max="13" width="16.140625" style="9" customWidth="1"/>
    <col min="14" max="14" width="13.140625" style="9" bestFit="1" customWidth="1"/>
    <col min="15" max="16384" width="9.140625" style="9"/>
  </cols>
  <sheetData>
    <row r="1" spans="1:12" s="5" customFormat="1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3"/>
      <c r="K1" s="3"/>
      <c r="L1" s="4"/>
    </row>
    <row r="2" spans="1:12" s="5" customFormat="1" x14ac:dyDescent="0.25">
      <c r="A2" s="1"/>
      <c r="B2" s="1"/>
      <c r="C2" s="1"/>
      <c r="D2" s="1"/>
      <c r="E2" s="1"/>
      <c r="F2" s="1"/>
      <c r="G2" s="1"/>
      <c r="H2" s="2"/>
      <c r="I2" s="2"/>
      <c r="J2" s="3"/>
      <c r="K2" s="3"/>
      <c r="L2" s="4"/>
    </row>
    <row r="3" spans="1:12" ht="15" customHeight="1" thickBot="1" x14ac:dyDescent="0.3">
      <c r="K3" s="7" t="s">
        <v>1</v>
      </c>
      <c r="L3" s="8">
        <f ca="1">TODAY()</f>
        <v>45110</v>
      </c>
    </row>
    <row r="4" spans="1:12" ht="18.75" thickBot="1" x14ac:dyDescent="0.3">
      <c r="A4" s="248" t="s">
        <v>2</v>
      </c>
      <c r="B4" s="249" t="s">
        <v>3</v>
      </c>
      <c r="C4" s="249"/>
      <c r="D4" s="10"/>
      <c r="E4" s="11" t="s">
        <v>4</v>
      </c>
      <c r="F4" s="11"/>
      <c r="G4" s="12"/>
      <c r="I4" s="249" t="s">
        <v>5</v>
      </c>
      <c r="J4" s="249"/>
      <c r="K4" s="13"/>
      <c r="L4" s="14"/>
    </row>
    <row r="5" spans="1:12" ht="36.75" thickBot="1" x14ac:dyDescent="0.3">
      <c r="A5" s="248"/>
      <c r="B5" s="15" t="s">
        <v>6</v>
      </c>
      <c r="C5" s="16" t="s">
        <v>7</v>
      </c>
      <c r="D5" s="17"/>
      <c r="E5" s="15" t="s">
        <v>6</v>
      </c>
      <c r="F5" s="15" t="s">
        <v>7</v>
      </c>
      <c r="G5" s="15" t="s">
        <v>8</v>
      </c>
      <c r="I5" s="15" t="s">
        <v>6</v>
      </c>
      <c r="J5" s="15" t="s">
        <v>7</v>
      </c>
      <c r="K5" s="18" t="s">
        <v>9</v>
      </c>
      <c r="L5" s="19" t="s">
        <v>10</v>
      </c>
    </row>
    <row r="6" spans="1:12" ht="15.75" customHeight="1" x14ac:dyDescent="0.25">
      <c r="A6" s="20" t="s">
        <v>315</v>
      </c>
      <c r="B6" s="273">
        <v>1493</v>
      </c>
      <c r="C6" s="21"/>
      <c r="D6" s="22"/>
      <c r="E6" s="21"/>
      <c r="F6" s="21"/>
      <c r="G6" s="21"/>
      <c r="I6" s="273">
        <v>1417</v>
      </c>
      <c r="J6" s="21"/>
      <c r="K6" s="21"/>
    </row>
    <row r="7" spans="1:12" ht="15.75" customHeight="1" thickBot="1" x14ac:dyDescent="0.3">
      <c r="A7" s="20" t="s">
        <v>316</v>
      </c>
      <c r="B7" s="274">
        <v>10</v>
      </c>
      <c r="C7" s="21"/>
      <c r="D7" s="22"/>
      <c r="E7" s="21"/>
      <c r="F7" s="21"/>
      <c r="G7" s="21"/>
      <c r="I7" s="274">
        <v>6</v>
      </c>
      <c r="J7" s="21"/>
      <c r="K7" s="21"/>
    </row>
    <row r="8" spans="1:12" ht="15.75" customHeight="1" x14ac:dyDescent="0.25">
      <c r="A8" s="20" t="s">
        <v>317</v>
      </c>
      <c r="B8" s="273">
        <f>B6+B7</f>
        <v>1503</v>
      </c>
      <c r="C8" s="21"/>
      <c r="D8" s="22"/>
      <c r="E8" s="21"/>
      <c r="F8" s="21"/>
      <c r="G8" s="21"/>
      <c r="I8" s="273">
        <f>I6+I7</f>
        <v>1423</v>
      </c>
      <c r="J8" s="21"/>
      <c r="K8" s="21"/>
    </row>
    <row r="9" spans="1:12" ht="15.75" customHeight="1" x14ac:dyDescent="0.25">
      <c r="A9" s="20"/>
      <c r="B9" s="21"/>
      <c r="C9" s="21"/>
      <c r="D9" s="22"/>
      <c r="E9" s="21"/>
      <c r="F9" s="21"/>
      <c r="G9" s="21"/>
      <c r="I9" s="21"/>
      <c r="J9" s="21"/>
      <c r="K9" s="21"/>
    </row>
    <row r="10" spans="1:12" s="28" customFormat="1" x14ac:dyDescent="0.25">
      <c r="A10" s="24" t="s">
        <v>11</v>
      </c>
      <c r="B10" s="25"/>
      <c r="C10" s="25"/>
      <c r="D10" s="26"/>
      <c r="E10" s="27"/>
      <c r="F10" s="27"/>
      <c r="G10" s="27"/>
      <c r="H10" s="7"/>
      <c r="I10" s="27"/>
      <c r="J10" s="27"/>
      <c r="K10" s="27"/>
      <c r="L10" s="23"/>
    </row>
    <row r="11" spans="1:12" x14ac:dyDescent="0.25">
      <c r="A11" s="29" t="s">
        <v>12</v>
      </c>
      <c r="B11" s="30"/>
      <c r="C11" s="30"/>
      <c r="D11" s="31"/>
      <c r="E11" s="32"/>
      <c r="F11" s="32"/>
      <c r="G11" s="33"/>
      <c r="I11" s="32"/>
      <c r="J11" s="32"/>
      <c r="K11" s="30"/>
    </row>
    <row r="12" spans="1:12" x14ac:dyDescent="0.25">
      <c r="A12" s="29" t="s">
        <v>13</v>
      </c>
      <c r="B12" s="30"/>
      <c r="C12" s="30"/>
      <c r="D12" s="31"/>
      <c r="E12" s="32"/>
      <c r="F12" s="32"/>
      <c r="G12" s="34"/>
      <c r="I12" s="32"/>
      <c r="J12" s="32"/>
      <c r="K12" s="32"/>
    </row>
    <row r="13" spans="1:12" x14ac:dyDescent="0.25">
      <c r="A13" s="35" t="s">
        <v>14</v>
      </c>
      <c r="B13" s="36"/>
      <c r="C13" s="37"/>
      <c r="D13" s="38"/>
      <c r="E13" s="36"/>
      <c r="F13" s="36"/>
      <c r="G13" s="39">
        <v>54628.26</v>
      </c>
      <c r="I13" s="36"/>
      <c r="J13" s="36"/>
      <c r="K13" s="40">
        <f>G89</f>
        <v>66947.16</v>
      </c>
    </row>
    <row r="14" spans="1:12" ht="18.75" thickBot="1" x14ac:dyDescent="0.3">
      <c r="A14" s="41"/>
      <c r="B14" s="42"/>
      <c r="C14" s="43"/>
      <c r="D14" s="44"/>
      <c r="E14" s="42"/>
      <c r="F14" s="42"/>
      <c r="G14" s="45"/>
      <c r="I14" s="42"/>
      <c r="J14" s="42"/>
      <c r="K14" s="45"/>
    </row>
    <row r="15" spans="1:12" ht="18.75" thickTop="1" x14ac:dyDescent="0.25">
      <c r="A15" s="46" t="s">
        <v>15</v>
      </c>
      <c r="B15" s="47">
        <v>16478</v>
      </c>
      <c r="C15" s="47"/>
      <c r="D15" s="48"/>
      <c r="E15" s="47">
        <v>15831</v>
      </c>
      <c r="F15" s="47"/>
      <c r="G15" s="47"/>
      <c r="H15" s="49"/>
      <c r="I15" s="47">
        <f>(I6*Dues!D5+'Proposed Budget 2023-24'!I7*Dues!D10)*2</f>
        <v>15620</v>
      </c>
      <c r="J15" s="47"/>
      <c r="K15" s="47"/>
      <c r="L15" s="49"/>
    </row>
    <row r="16" spans="1:12" x14ac:dyDescent="0.25">
      <c r="A16" s="29" t="s">
        <v>16</v>
      </c>
      <c r="B16" s="50">
        <v>100</v>
      </c>
      <c r="C16" s="50"/>
      <c r="D16" s="51"/>
      <c r="E16" s="52">
        <v>10</v>
      </c>
      <c r="F16" s="50"/>
      <c r="G16" s="50"/>
      <c r="H16" s="49"/>
      <c r="I16" s="50">
        <v>400</v>
      </c>
      <c r="J16" s="50"/>
      <c r="K16" s="50"/>
      <c r="L16" s="49" t="s">
        <v>307</v>
      </c>
    </row>
    <row r="17" spans="1:12" x14ac:dyDescent="0.25">
      <c r="A17" s="53" t="s">
        <v>17</v>
      </c>
      <c r="B17" s="50"/>
      <c r="C17" s="50"/>
      <c r="D17" s="54"/>
      <c r="E17" s="55">
        <f>296.03+1098.79</f>
        <v>1394.82</v>
      </c>
      <c r="F17" s="50">
        <v>41</v>
      </c>
      <c r="G17" s="50"/>
      <c r="H17" s="49"/>
      <c r="I17" s="50"/>
      <c r="J17" s="50"/>
      <c r="K17" s="56"/>
      <c r="L17" s="49"/>
    </row>
    <row r="18" spans="1:12" x14ac:dyDescent="0.25">
      <c r="A18" s="29" t="s">
        <v>18</v>
      </c>
      <c r="B18" s="50"/>
      <c r="C18" s="50"/>
      <c r="D18" s="54"/>
      <c r="E18" s="55"/>
      <c r="F18" s="50"/>
      <c r="G18" s="50"/>
      <c r="H18" s="49"/>
      <c r="I18" s="50"/>
      <c r="J18" s="50"/>
      <c r="K18" s="57"/>
      <c r="L18" s="49"/>
    </row>
    <row r="19" spans="1:12" x14ac:dyDescent="0.25">
      <c r="A19" s="29" t="s">
        <v>19</v>
      </c>
      <c r="B19" s="50"/>
      <c r="C19" s="50">
        <v>1500</v>
      </c>
      <c r="D19" s="54"/>
      <c r="E19" s="55"/>
      <c r="F19" s="50">
        <v>1222.8</v>
      </c>
      <c r="G19" s="50"/>
      <c r="H19" s="49"/>
      <c r="I19" s="50"/>
      <c r="J19" s="50">
        <v>1500</v>
      </c>
      <c r="K19" s="58"/>
      <c r="L19" s="49"/>
    </row>
    <row r="20" spans="1:12" x14ac:dyDescent="0.25">
      <c r="A20" s="29" t="s">
        <v>20</v>
      </c>
      <c r="B20" s="50"/>
      <c r="C20" s="50"/>
      <c r="D20" s="54"/>
      <c r="E20" s="55"/>
      <c r="F20" s="50"/>
      <c r="G20" s="50"/>
      <c r="H20" s="49"/>
      <c r="I20" s="50"/>
      <c r="J20" s="50"/>
      <c r="K20" s="59"/>
      <c r="L20" s="49"/>
    </row>
    <row r="21" spans="1:12" x14ac:dyDescent="0.25">
      <c r="A21" s="29" t="s">
        <v>21</v>
      </c>
      <c r="B21" s="50"/>
      <c r="C21" s="50">
        <v>1500</v>
      </c>
      <c r="D21" s="54"/>
      <c r="E21" s="55"/>
      <c r="F21" s="50">
        <v>0</v>
      </c>
      <c r="G21" s="50"/>
      <c r="H21" s="49"/>
      <c r="I21" s="50"/>
      <c r="J21" s="50">
        <v>0</v>
      </c>
      <c r="K21" s="58"/>
      <c r="L21" s="60"/>
    </row>
    <row r="22" spans="1:12" x14ac:dyDescent="0.25">
      <c r="A22" s="29" t="s">
        <v>22</v>
      </c>
      <c r="B22" s="50"/>
      <c r="C22" s="50">
        <v>500</v>
      </c>
      <c r="D22" s="54"/>
      <c r="E22" s="55"/>
      <c r="F22" s="50">
        <v>0</v>
      </c>
      <c r="G22" s="50"/>
      <c r="H22" s="49"/>
      <c r="I22" s="50"/>
      <c r="J22" s="50">
        <v>0</v>
      </c>
      <c r="K22" s="58"/>
      <c r="L22" s="60"/>
    </row>
    <row r="23" spans="1:12" x14ac:dyDescent="0.25">
      <c r="A23" s="29" t="s">
        <v>23</v>
      </c>
      <c r="B23" s="50"/>
      <c r="C23" s="50"/>
      <c r="D23" s="54"/>
      <c r="E23" s="55"/>
      <c r="F23" s="50"/>
      <c r="G23" s="50"/>
      <c r="H23" s="49"/>
      <c r="I23" s="50"/>
      <c r="J23" s="50"/>
      <c r="K23" s="58"/>
      <c r="L23" s="60"/>
    </row>
    <row r="24" spans="1:12" x14ac:dyDescent="0.25">
      <c r="A24" s="29" t="s">
        <v>21</v>
      </c>
      <c r="B24" s="50"/>
      <c r="C24" s="50">
        <v>1500</v>
      </c>
      <c r="D24" s="54"/>
      <c r="E24" s="55"/>
      <c r="F24" s="50">
        <v>0</v>
      </c>
      <c r="G24" s="50"/>
      <c r="H24" s="49"/>
      <c r="I24" s="50"/>
      <c r="J24" s="50">
        <v>500</v>
      </c>
      <c r="K24" s="58"/>
      <c r="L24" s="60"/>
    </row>
    <row r="25" spans="1:12" x14ac:dyDescent="0.25">
      <c r="A25" s="29" t="s">
        <v>24</v>
      </c>
      <c r="B25" s="50"/>
      <c r="C25" s="50">
        <v>500</v>
      </c>
      <c r="D25" s="54"/>
      <c r="E25" s="55"/>
      <c r="F25" s="50">
        <v>0</v>
      </c>
      <c r="G25" s="50"/>
      <c r="H25" s="49"/>
      <c r="I25" s="50"/>
      <c r="J25" s="50">
        <v>500</v>
      </c>
      <c r="K25" s="47"/>
      <c r="L25" s="60"/>
    </row>
    <row r="26" spans="1:12" x14ac:dyDescent="0.25">
      <c r="A26" s="29" t="s">
        <v>25</v>
      </c>
      <c r="B26" s="50"/>
      <c r="C26" s="50">
        <v>1000</v>
      </c>
      <c r="D26" s="54"/>
      <c r="E26" s="55"/>
      <c r="F26" s="50">
        <v>0</v>
      </c>
      <c r="G26" s="50"/>
      <c r="H26" s="49"/>
      <c r="I26" s="50"/>
      <c r="J26" s="50">
        <v>500</v>
      </c>
      <c r="K26" s="50"/>
      <c r="L26" s="60"/>
    </row>
    <row r="27" spans="1:12" x14ac:dyDescent="0.25">
      <c r="A27" s="29" t="s">
        <v>26</v>
      </c>
      <c r="B27" s="50"/>
      <c r="C27" s="50">
        <v>200</v>
      </c>
      <c r="D27" s="54"/>
      <c r="E27" s="55"/>
      <c r="F27" s="50">
        <v>0</v>
      </c>
      <c r="G27" s="50"/>
      <c r="H27" s="49"/>
      <c r="I27" s="50"/>
      <c r="J27" s="50">
        <v>200</v>
      </c>
      <c r="K27" s="50"/>
      <c r="L27" s="60"/>
    </row>
    <row r="28" spans="1:12" x14ac:dyDescent="0.25">
      <c r="A28" s="29" t="s">
        <v>27</v>
      </c>
      <c r="B28" s="50"/>
      <c r="C28" s="50">
        <v>1500</v>
      </c>
      <c r="D28" s="54"/>
      <c r="E28" s="55"/>
      <c r="F28" s="50">
        <v>0</v>
      </c>
      <c r="G28" s="50"/>
      <c r="H28" s="49"/>
      <c r="I28" s="50"/>
      <c r="J28" s="50">
        <v>1000</v>
      </c>
      <c r="K28" s="50"/>
      <c r="L28" s="60"/>
    </row>
    <row r="29" spans="1:12" x14ac:dyDescent="0.25">
      <c r="A29" s="29" t="s">
        <v>28</v>
      </c>
      <c r="B29" s="50"/>
      <c r="C29" s="50">
        <v>100</v>
      </c>
      <c r="D29" s="54"/>
      <c r="E29" s="55"/>
      <c r="F29" s="50">
        <v>0</v>
      </c>
      <c r="G29" s="50"/>
      <c r="H29" s="49"/>
      <c r="I29" s="50"/>
      <c r="J29" s="50">
        <v>100</v>
      </c>
      <c r="K29" s="50"/>
      <c r="L29" s="60"/>
    </row>
    <row r="30" spans="1:12" x14ac:dyDescent="0.25">
      <c r="A30" s="29" t="s">
        <v>29</v>
      </c>
      <c r="B30" s="50"/>
      <c r="C30" s="50"/>
      <c r="D30" s="54"/>
      <c r="E30" s="55"/>
      <c r="F30" s="50"/>
      <c r="G30" s="50"/>
      <c r="H30" s="49"/>
      <c r="I30" s="50"/>
      <c r="J30" s="50"/>
      <c r="K30" s="50"/>
      <c r="L30" s="60"/>
    </row>
    <row r="31" spans="1:12" x14ac:dyDescent="0.25">
      <c r="A31" s="29" t="s">
        <v>21</v>
      </c>
      <c r="B31" s="50"/>
      <c r="C31" s="50">
        <v>1500</v>
      </c>
      <c r="D31" s="54"/>
      <c r="E31" s="55"/>
      <c r="F31" s="50">
        <v>0</v>
      </c>
      <c r="G31" s="50"/>
      <c r="H31" s="49"/>
      <c r="I31" s="50"/>
      <c r="J31" s="50">
        <v>500</v>
      </c>
      <c r="K31" s="50"/>
      <c r="L31" s="60"/>
    </row>
    <row r="32" spans="1:12" x14ac:dyDescent="0.25">
      <c r="A32" s="29" t="s">
        <v>30</v>
      </c>
      <c r="B32" s="50"/>
      <c r="C32" s="50">
        <v>750</v>
      </c>
      <c r="D32" s="54"/>
      <c r="E32" s="55"/>
      <c r="F32" s="50">
        <v>0</v>
      </c>
      <c r="G32" s="50"/>
      <c r="H32" s="49"/>
      <c r="I32" s="50"/>
      <c r="J32" s="50">
        <v>500</v>
      </c>
      <c r="K32" s="50"/>
      <c r="L32" s="60"/>
    </row>
    <row r="33" spans="1:12" x14ac:dyDescent="0.25">
      <c r="A33" s="29" t="s">
        <v>24</v>
      </c>
      <c r="B33" s="50"/>
      <c r="C33" s="50">
        <v>500</v>
      </c>
      <c r="D33" s="54"/>
      <c r="E33" s="55"/>
      <c r="F33" s="50">
        <v>0</v>
      </c>
      <c r="G33" s="50"/>
      <c r="H33" s="49"/>
      <c r="I33" s="50"/>
      <c r="J33" s="50">
        <v>250</v>
      </c>
      <c r="K33" s="50"/>
      <c r="L33" s="60"/>
    </row>
    <row r="34" spans="1:12" x14ac:dyDescent="0.25">
      <c r="A34" s="29" t="s">
        <v>25</v>
      </c>
      <c r="B34" s="50"/>
      <c r="C34" s="50">
        <v>1000</v>
      </c>
      <c r="D34" s="54"/>
      <c r="E34" s="55"/>
      <c r="F34" s="50">
        <v>0</v>
      </c>
      <c r="G34" s="50"/>
      <c r="H34" s="49"/>
      <c r="I34" s="50"/>
      <c r="J34" s="50">
        <v>250</v>
      </c>
      <c r="K34" s="47"/>
      <c r="L34" s="60"/>
    </row>
    <row r="35" spans="1:12" x14ac:dyDescent="0.25">
      <c r="A35" s="29" t="s">
        <v>26</v>
      </c>
      <c r="B35" s="50"/>
      <c r="C35" s="50">
        <v>200</v>
      </c>
      <c r="D35" s="54"/>
      <c r="E35" s="55"/>
      <c r="F35" s="50">
        <v>0</v>
      </c>
      <c r="G35" s="50"/>
      <c r="H35" s="49"/>
      <c r="I35" s="50"/>
      <c r="J35" s="50">
        <v>200</v>
      </c>
      <c r="K35" s="47"/>
      <c r="L35" s="60"/>
    </row>
    <row r="36" spans="1:12" x14ac:dyDescent="0.25">
      <c r="A36" s="29" t="s">
        <v>28</v>
      </c>
      <c r="B36" s="50"/>
      <c r="C36" s="50">
        <v>100</v>
      </c>
      <c r="D36" s="54"/>
      <c r="E36" s="55"/>
      <c r="F36" s="50">
        <v>0</v>
      </c>
      <c r="G36" s="50"/>
      <c r="H36" s="49"/>
      <c r="I36" s="50"/>
      <c r="J36" s="50">
        <v>0</v>
      </c>
      <c r="K36" s="47"/>
      <c r="L36" s="60"/>
    </row>
    <row r="37" spans="1:12" x14ac:dyDescent="0.25">
      <c r="A37" s="29" t="s">
        <v>31</v>
      </c>
      <c r="B37" s="50"/>
      <c r="C37" s="50"/>
      <c r="D37" s="54"/>
      <c r="E37" s="55"/>
      <c r="F37" s="50"/>
      <c r="G37" s="50"/>
      <c r="H37" s="49"/>
      <c r="I37" s="50"/>
      <c r="J37" s="50"/>
      <c r="K37" s="50"/>
      <c r="L37" s="60"/>
    </row>
    <row r="38" spans="1:12" x14ac:dyDescent="0.25">
      <c r="A38" s="29" t="s">
        <v>32</v>
      </c>
      <c r="B38" s="50"/>
      <c r="C38" s="50">
        <v>500</v>
      </c>
      <c r="D38" s="54"/>
      <c r="E38" s="55"/>
      <c r="F38" s="50">
        <v>0</v>
      </c>
      <c r="G38" s="50"/>
      <c r="H38" s="49"/>
      <c r="I38" s="50"/>
      <c r="J38" s="50">
        <v>500</v>
      </c>
      <c r="K38" s="50"/>
      <c r="L38" s="60"/>
    </row>
    <row r="39" spans="1:12" x14ac:dyDescent="0.25">
      <c r="A39" s="29" t="s">
        <v>33</v>
      </c>
      <c r="B39" s="50"/>
      <c r="C39" s="50">
        <v>500</v>
      </c>
      <c r="D39" s="54"/>
      <c r="E39" s="55"/>
      <c r="F39" s="50">
        <v>0</v>
      </c>
      <c r="G39" s="50"/>
      <c r="H39" s="49"/>
      <c r="I39" s="50"/>
      <c r="J39" s="50">
        <v>500</v>
      </c>
      <c r="K39" s="50"/>
      <c r="L39" s="60"/>
    </row>
    <row r="40" spans="1:12" x14ac:dyDescent="0.25">
      <c r="A40" s="29" t="s">
        <v>34</v>
      </c>
      <c r="B40" s="50"/>
      <c r="C40" s="50">
        <v>200</v>
      </c>
      <c r="D40" s="54"/>
      <c r="E40" s="55"/>
      <c r="F40" s="50">
        <v>0</v>
      </c>
      <c r="G40" s="50"/>
      <c r="H40" s="49"/>
      <c r="I40" s="50"/>
      <c r="J40" s="50">
        <v>200</v>
      </c>
      <c r="K40" s="50"/>
      <c r="L40" s="60"/>
    </row>
    <row r="41" spans="1:12" x14ac:dyDescent="0.25">
      <c r="A41" s="29" t="s">
        <v>35</v>
      </c>
      <c r="B41" s="50"/>
      <c r="C41" s="50">
        <v>200</v>
      </c>
      <c r="D41" s="54"/>
      <c r="E41" s="55"/>
      <c r="F41" s="50">
        <v>0</v>
      </c>
      <c r="G41" s="50"/>
      <c r="H41" s="49"/>
      <c r="I41" s="50"/>
      <c r="J41" s="50">
        <v>0</v>
      </c>
      <c r="K41" s="50"/>
      <c r="L41" s="60"/>
    </row>
    <row r="42" spans="1:12" x14ac:dyDescent="0.25">
      <c r="A42" s="29" t="s">
        <v>36</v>
      </c>
      <c r="B42" s="50"/>
      <c r="C42" s="50">
        <v>200</v>
      </c>
      <c r="D42" s="54"/>
      <c r="E42" s="55"/>
      <c r="F42" s="50">
        <v>0</v>
      </c>
      <c r="G42" s="50"/>
      <c r="H42" s="49"/>
      <c r="I42" s="50"/>
      <c r="J42" s="50">
        <v>0</v>
      </c>
      <c r="K42" s="50"/>
      <c r="L42" s="60"/>
    </row>
    <row r="43" spans="1:12" x14ac:dyDescent="0.25">
      <c r="A43" s="29" t="s">
        <v>37</v>
      </c>
      <c r="B43" s="50"/>
      <c r="C43" s="50">
        <v>200</v>
      </c>
      <c r="D43" s="54"/>
      <c r="E43" s="55"/>
      <c r="F43" s="50">
        <v>0</v>
      </c>
      <c r="G43" s="50"/>
      <c r="H43" s="49"/>
      <c r="I43" s="50"/>
      <c r="J43" s="50">
        <v>0</v>
      </c>
      <c r="K43" s="50"/>
      <c r="L43" s="60"/>
    </row>
    <row r="44" spans="1:12" x14ac:dyDescent="0.25">
      <c r="A44" s="29" t="s">
        <v>38</v>
      </c>
      <c r="B44" s="50"/>
      <c r="C44" s="50">
        <v>200</v>
      </c>
      <c r="D44" s="54"/>
      <c r="E44" s="55"/>
      <c r="F44" s="50">
        <v>0</v>
      </c>
      <c r="G44" s="50"/>
      <c r="H44" s="49"/>
      <c r="I44" s="50"/>
      <c r="J44" s="50">
        <v>0</v>
      </c>
      <c r="K44" s="50"/>
      <c r="L44" s="60"/>
    </row>
    <row r="46" spans="1:12" x14ac:dyDescent="0.25">
      <c r="A46" s="29" t="s">
        <v>39</v>
      </c>
      <c r="B46" s="50"/>
      <c r="C46" s="50"/>
      <c r="D46" s="54"/>
      <c r="E46" s="55"/>
      <c r="F46" s="50"/>
      <c r="G46" s="50"/>
      <c r="H46" s="49"/>
      <c r="I46" s="50"/>
      <c r="J46" s="50"/>
      <c r="K46" s="47"/>
      <c r="L46" s="60"/>
    </row>
    <row r="47" spans="1:12" x14ac:dyDescent="0.25">
      <c r="A47" s="29" t="s">
        <v>40</v>
      </c>
      <c r="B47" s="50"/>
      <c r="C47" s="50"/>
      <c r="D47" s="54"/>
      <c r="E47" s="55"/>
      <c r="F47" s="50"/>
      <c r="G47" s="50"/>
      <c r="H47" s="49"/>
      <c r="I47" s="50"/>
      <c r="J47" s="50"/>
      <c r="K47" s="50"/>
      <c r="L47" s="60"/>
    </row>
    <row r="48" spans="1:12" x14ac:dyDescent="0.25">
      <c r="A48" s="29" t="s">
        <v>41</v>
      </c>
      <c r="B48" s="50"/>
      <c r="C48" s="50">
        <v>250</v>
      </c>
      <c r="D48" s="54"/>
      <c r="E48" s="55"/>
      <c r="F48" s="50">
        <v>0</v>
      </c>
      <c r="G48" s="50"/>
      <c r="H48" s="49"/>
      <c r="I48" s="50"/>
      <c r="J48" s="50">
        <v>500</v>
      </c>
      <c r="K48" s="50"/>
      <c r="L48" s="60"/>
    </row>
    <row r="49" spans="1:12" x14ac:dyDescent="0.25">
      <c r="B49" s="49"/>
      <c r="C49" s="49"/>
      <c r="D49" s="49"/>
      <c r="E49" s="55"/>
      <c r="F49" s="49"/>
      <c r="G49" s="49"/>
      <c r="H49" s="49"/>
      <c r="I49" s="49"/>
      <c r="J49" s="49"/>
      <c r="K49" s="49"/>
      <c r="L49" s="49"/>
    </row>
    <row r="50" spans="1:12" x14ac:dyDescent="0.25">
      <c r="A50" s="29" t="s">
        <v>42</v>
      </c>
      <c r="B50" s="50"/>
      <c r="C50" s="50"/>
      <c r="D50" s="54"/>
      <c r="E50" s="55"/>
      <c r="F50" s="50"/>
      <c r="G50" s="50"/>
      <c r="H50" s="49"/>
      <c r="I50" s="50"/>
      <c r="J50" s="50"/>
      <c r="K50" s="50"/>
      <c r="L50" s="60"/>
    </row>
    <row r="51" spans="1:12" x14ac:dyDescent="0.25">
      <c r="A51" s="29" t="s">
        <v>43</v>
      </c>
      <c r="B51" s="50"/>
      <c r="C51" s="50">
        <v>500</v>
      </c>
      <c r="D51" s="54"/>
      <c r="E51" s="55"/>
      <c r="F51" s="50">
        <v>0</v>
      </c>
      <c r="G51" s="50"/>
      <c r="H51" s="49"/>
      <c r="I51" s="50"/>
      <c r="J51" s="50">
        <v>250</v>
      </c>
      <c r="K51" s="50"/>
      <c r="L51" s="60"/>
    </row>
    <row r="52" spans="1:12" x14ac:dyDescent="0.25">
      <c r="A52" s="29" t="s">
        <v>44</v>
      </c>
      <c r="B52" s="50"/>
      <c r="C52" s="50"/>
      <c r="D52" s="54"/>
      <c r="E52" s="55"/>
      <c r="F52" s="50"/>
      <c r="G52" s="50"/>
      <c r="H52" s="49"/>
      <c r="I52" s="50"/>
      <c r="J52" s="50"/>
      <c r="K52" s="47"/>
      <c r="L52" s="60"/>
    </row>
    <row r="53" spans="1:12" x14ac:dyDescent="0.25">
      <c r="A53" s="29" t="s">
        <v>45</v>
      </c>
      <c r="B53" s="50"/>
      <c r="C53" s="50">
        <v>1000</v>
      </c>
      <c r="D53" s="54"/>
      <c r="E53" s="55"/>
      <c r="F53" s="50">
        <v>0</v>
      </c>
      <c r="G53" s="50"/>
      <c r="H53" s="49"/>
      <c r="I53" s="50"/>
      <c r="J53" s="62">
        <v>1000</v>
      </c>
      <c r="K53" s="47"/>
      <c r="L53" s="49" t="s">
        <v>308</v>
      </c>
    </row>
    <row r="54" spans="1:12" x14ac:dyDescent="0.25">
      <c r="A54" s="29" t="s">
        <v>46</v>
      </c>
      <c r="B54" s="50"/>
      <c r="C54" s="50">
        <v>50</v>
      </c>
      <c r="D54" s="54"/>
      <c r="E54" s="55"/>
      <c r="F54" s="50">
        <v>4</v>
      </c>
      <c r="G54" s="50"/>
      <c r="H54" s="49"/>
      <c r="I54" s="50"/>
      <c r="J54" s="50">
        <v>25</v>
      </c>
      <c r="K54" s="50"/>
      <c r="L54" s="49"/>
    </row>
    <row r="55" spans="1:12" x14ac:dyDescent="0.25">
      <c r="A55" s="29" t="s">
        <v>47</v>
      </c>
      <c r="B55" s="50"/>
      <c r="C55" s="50">
        <v>800</v>
      </c>
      <c r="D55" s="54"/>
      <c r="E55" s="55"/>
      <c r="F55" s="50">
        <v>60</v>
      </c>
      <c r="G55" s="50"/>
      <c r="H55" s="49"/>
      <c r="I55" s="50"/>
      <c r="J55" s="50">
        <v>500</v>
      </c>
      <c r="K55" s="50"/>
      <c r="L55" s="232" t="s">
        <v>257</v>
      </c>
    </row>
    <row r="56" spans="1:12" x14ac:dyDescent="0.25">
      <c r="A56" s="29" t="s">
        <v>48</v>
      </c>
      <c r="B56" s="50"/>
      <c r="C56" s="50">
        <v>800</v>
      </c>
      <c r="D56" s="54"/>
      <c r="E56" s="55"/>
      <c r="F56" s="50">
        <v>305.02</v>
      </c>
      <c r="G56" s="50"/>
      <c r="H56" s="49"/>
      <c r="I56" s="50"/>
      <c r="J56" s="50">
        <v>500</v>
      </c>
      <c r="K56" s="56"/>
      <c r="L56" s="49"/>
    </row>
    <row r="57" spans="1:12" x14ac:dyDescent="0.25">
      <c r="A57" s="61" t="s">
        <v>214</v>
      </c>
      <c r="B57" s="50"/>
      <c r="C57" s="173">
        <v>0</v>
      </c>
      <c r="D57" s="173"/>
      <c r="E57" s="173"/>
      <c r="F57" s="50">
        <v>0</v>
      </c>
      <c r="G57" s="173"/>
      <c r="H57" s="173"/>
      <c r="I57" s="173"/>
      <c r="J57" s="173">
        <v>0</v>
      </c>
      <c r="K57" s="56"/>
      <c r="L57" s="49"/>
    </row>
    <row r="58" spans="1:12" x14ac:dyDescent="0.25">
      <c r="A58" s="29" t="s">
        <v>49</v>
      </c>
      <c r="B58" s="50"/>
      <c r="C58" s="50">
        <v>75</v>
      </c>
      <c r="D58" s="54"/>
      <c r="E58" s="55"/>
      <c r="F58" s="50">
        <v>114.87</v>
      </c>
      <c r="G58" s="50"/>
      <c r="H58" s="49"/>
      <c r="I58" s="50"/>
      <c r="J58" s="50">
        <v>100</v>
      </c>
      <c r="K58" s="56"/>
      <c r="L58" s="49"/>
    </row>
    <row r="59" spans="1:12" customFormat="1" x14ac:dyDescent="0.25">
      <c r="A59" s="29" t="s">
        <v>50</v>
      </c>
      <c r="B59" s="50"/>
      <c r="C59" s="50">
        <v>250</v>
      </c>
      <c r="D59" s="54"/>
      <c r="E59" s="55"/>
      <c r="F59" s="50">
        <v>24.99</v>
      </c>
      <c r="G59" s="50"/>
      <c r="H59" s="49"/>
      <c r="I59" s="50"/>
      <c r="J59" s="50">
        <v>250</v>
      </c>
      <c r="K59" s="57"/>
      <c r="L59" s="49"/>
    </row>
    <row r="60" spans="1:12" customFormat="1" x14ac:dyDescent="0.25">
      <c r="A60" s="29" t="s">
        <v>51</v>
      </c>
      <c r="B60" s="50">
        <v>1000</v>
      </c>
      <c r="C60" s="50">
        <v>1000</v>
      </c>
      <c r="D60" s="54"/>
      <c r="E60" s="55">
        <v>1000</v>
      </c>
      <c r="F60" s="50">
        <v>1000</v>
      </c>
      <c r="G60" s="50"/>
      <c r="H60" s="49"/>
      <c r="I60" s="50">
        <v>1000</v>
      </c>
      <c r="J60" s="50">
        <v>1000</v>
      </c>
      <c r="K60" s="58"/>
      <c r="L60" s="49"/>
    </row>
    <row r="61" spans="1:12" customFormat="1" x14ac:dyDescent="0.25">
      <c r="A61" s="29" t="s">
        <v>52</v>
      </c>
      <c r="B61" s="50"/>
      <c r="C61" s="50">
        <v>1584</v>
      </c>
      <c r="D61" s="50"/>
      <c r="E61" s="55"/>
      <c r="F61" s="50">
        <v>1605</v>
      </c>
      <c r="G61" s="50"/>
      <c r="H61" s="49"/>
      <c r="I61" s="50"/>
      <c r="J61" s="62">
        <v>1584</v>
      </c>
      <c r="K61" s="58"/>
      <c r="L61" s="49" t="s">
        <v>319</v>
      </c>
    </row>
    <row r="62" spans="1:12" customFormat="1" x14ac:dyDescent="0.25">
      <c r="A62" s="29" t="s">
        <v>53</v>
      </c>
      <c r="B62" s="50"/>
      <c r="C62" s="50">
        <v>100</v>
      </c>
      <c r="D62" s="50"/>
      <c r="E62" s="55"/>
      <c r="F62" s="50">
        <v>0</v>
      </c>
      <c r="G62" s="50"/>
      <c r="H62" s="49"/>
      <c r="I62" s="50"/>
      <c r="J62" s="50">
        <v>100</v>
      </c>
      <c r="K62" s="47"/>
      <c r="L62" s="49"/>
    </row>
    <row r="63" spans="1:12" customFormat="1" x14ac:dyDescent="0.25">
      <c r="A63" s="29" t="s">
        <v>54</v>
      </c>
      <c r="B63" s="50"/>
      <c r="C63" s="50">
        <v>0</v>
      </c>
      <c r="D63" s="54"/>
      <c r="E63" s="55"/>
      <c r="F63" s="50">
        <v>0</v>
      </c>
      <c r="G63" s="50"/>
      <c r="H63" s="49"/>
      <c r="I63" s="50"/>
      <c r="J63" s="62">
        <v>1775</v>
      </c>
      <c r="K63" s="47"/>
      <c r="L63" s="49" t="s">
        <v>55</v>
      </c>
    </row>
    <row r="64" spans="1:12" customFormat="1" x14ac:dyDescent="0.25">
      <c r="A64" s="29" t="s">
        <v>56</v>
      </c>
      <c r="B64" s="50"/>
      <c r="C64" s="50">
        <v>200</v>
      </c>
      <c r="D64" s="54"/>
      <c r="E64" s="55"/>
      <c r="F64" s="50">
        <v>112</v>
      </c>
      <c r="G64" s="50"/>
      <c r="H64" s="49"/>
      <c r="I64" s="50"/>
      <c r="J64" s="50">
        <v>200</v>
      </c>
      <c r="K64" s="50"/>
      <c r="L64" s="49"/>
    </row>
    <row r="65" spans="1:13" customFormat="1" x14ac:dyDescent="0.25">
      <c r="A65" s="29" t="s">
        <v>57</v>
      </c>
      <c r="B65" s="50"/>
      <c r="C65" s="50">
        <v>100</v>
      </c>
      <c r="D65" s="54"/>
      <c r="E65" s="55"/>
      <c r="F65" s="50">
        <v>0</v>
      </c>
      <c r="G65" s="50"/>
      <c r="H65" s="49"/>
      <c r="I65" s="50"/>
      <c r="J65" s="50">
        <v>100</v>
      </c>
      <c r="K65" s="50"/>
      <c r="L65" s="49"/>
    </row>
    <row r="66" spans="1:13" customFormat="1" x14ac:dyDescent="0.25">
      <c r="A66" s="63" t="s">
        <v>58</v>
      </c>
      <c r="B66" s="56"/>
      <c r="C66" s="50">
        <v>100</v>
      </c>
      <c r="D66" s="54"/>
      <c r="E66" s="55"/>
      <c r="F66" s="50">
        <v>0</v>
      </c>
      <c r="G66" s="56"/>
      <c r="H66" s="49"/>
      <c r="I66" s="56"/>
      <c r="J66" s="50">
        <v>100</v>
      </c>
      <c r="K66" s="56"/>
      <c r="L66" s="49"/>
    </row>
    <row r="67" spans="1:13" customFormat="1" ht="18.75" x14ac:dyDescent="0.3">
      <c r="A67" s="29" t="s">
        <v>59</v>
      </c>
      <c r="B67" s="50"/>
      <c r="C67" s="50">
        <v>250</v>
      </c>
      <c r="D67" s="54"/>
      <c r="E67" s="55"/>
      <c r="F67" s="50">
        <v>0</v>
      </c>
      <c r="G67" s="50"/>
      <c r="H67" s="49"/>
      <c r="I67" s="50"/>
      <c r="J67" s="62">
        <v>250</v>
      </c>
      <c r="K67" s="62"/>
      <c r="L67" s="64" t="s">
        <v>60</v>
      </c>
      <c r="M67" s="177" t="s">
        <v>309</v>
      </c>
    </row>
    <row r="68" spans="1:13" customFormat="1" x14ac:dyDescent="0.25">
      <c r="A68" s="29" t="s">
        <v>61</v>
      </c>
      <c r="B68" s="50"/>
      <c r="C68" s="50">
        <v>1250</v>
      </c>
      <c r="D68" s="54"/>
      <c r="E68" s="55"/>
      <c r="F68" s="50">
        <v>1250</v>
      </c>
      <c r="G68" s="50"/>
      <c r="H68" s="49"/>
      <c r="I68" s="50"/>
      <c r="J68" s="50">
        <v>1250</v>
      </c>
      <c r="K68" s="50"/>
      <c r="L68" s="49"/>
    </row>
    <row r="69" spans="1:13" customFormat="1" x14ac:dyDescent="0.25">
      <c r="A69" s="29" t="s">
        <v>62</v>
      </c>
      <c r="B69" s="50"/>
      <c r="C69" s="50">
        <v>500</v>
      </c>
      <c r="D69" s="54"/>
      <c r="E69" s="55"/>
      <c r="F69" s="50">
        <v>0</v>
      </c>
      <c r="G69" s="50"/>
      <c r="H69" s="49"/>
      <c r="I69" s="50"/>
      <c r="J69" s="50">
        <v>250</v>
      </c>
      <c r="K69" s="50"/>
      <c r="L69" s="49"/>
    </row>
    <row r="70" spans="1:13" x14ac:dyDescent="0.25">
      <c r="A70" s="65" t="s">
        <v>63</v>
      </c>
      <c r="B70" s="66">
        <v>2000</v>
      </c>
      <c r="C70" s="66"/>
      <c r="D70" s="67"/>
      <c r="E70" s="68">
        <v>0</v>
      </c>
      <c r="F70" s="50">
        <v>0</v>
      </c>
      <c r="G70" s="66"/>
      <c r="H70" s="69"/>
      <c r="I70" s="231">
        <v>3200</v>
      </c>
      <c r="J70" s="66"/>
      <c r="K70" s="50"/>
      <c r="L70" s="49" t="s">
        <v>310</v>
      </c>
    </row>
    <row r="71" spans="1:13" x14ac:dyDescent="0.25">
      <c r="A71" s="65" t="s">
        <v>64</v>
      </c>
      <c r="B71" s="66"/>
      <c r="C71" s="66">
        <v>0</v>
      </c>
      <c r="D71" s="67"/>
      <c r="E71" s="68"/>
      <c r="F71" s="66">
        <v>0</v>
      </c>
      <c r="G71" s="66"/>
      <c r="H71" s="69"/>
      <c r="I71" s="66"/>
      <c r="J71" s="66">
        <v>500</v>
      </c>
      <c r="K71" s="56"/>
      <c r="L71" s="49"/>
    </row>
    <row r="72" spans="1:13" customFormat="1" x14ac:dyDescent="0.25">
      <c r="A72" s="70" t="s">
        <v>65</v>
      </c>
      <c r="B72" s="66"/>
      <c r="C72" s="66">
        <v>0</v>
      </c>
      <c r="D72" s="67"/>
      <c r="E72" s="68"/>
      <c r="F72" s="66">
        <v>0</v>
      </c>
      <c r="G72" s="66"/>
      <c r="H72" s="69"/>
      <c r="I72" s="66"/>
      <c r="J72" s="66">
        <v>200</v>
      </c>
      <c r="K72" s="50"/>
      <c r="L72" s="49"/>
    </row>
    <row r="73" spans="1:13" customFormat="1" x14ac:dyDescent="0.25">
      <c r="A73" s="70" t="s">
        <v>66</v>
      </c>
      <c r="B73" s="66"/>
      <c r="C73" s="66">
        <v>0</v>
      </c>
      <c r="D73" s="67"/>
      <c r="E73" s="68"/>
      <c r="F73" s="66">
        <v>0</v>
      </c>
      <c r="G73" s="66"/>
      <c r="H73" s="69"/>
      <c r="I73" s="66"/>
      <c r="J73" s="66">
        <v>1000</v>
      </c>
      <c r="K73" s="50"/>
      <c r="L73" s="49"/>
    </row>
    <row r="74" spans="1:13" customFormat="1" x14ac:dyDescent="0.25">
      <c r="A74" s="70" t="s">
        <v>67</v>
      </c>
      <c r="B74" s="66"/>
      <c r="C74" s="66">
        <v>0</v>
      </c>
      <c r="D74" s="67"/>
      <c r="E74" s="68"/>
      <c r="F74" s="66">
        <v>0</v>
      </c>
      <c r="G74" s="66"/>
      <c r="H74" s="69"/>
      <c r="I74" s="66"/>
      <c r="J74" s="66">
        <v>1000</v>
      </c>
      <c r="K74" s="50"/>
      <c r="L74" s="49"/>
    </row>
    <row r="75" spans="1:13" customFormat="1" x14ac:dyDescent="0.25">
      <c r="A75" s="70" t="s">
        <v>68</v>
      </c>
      <c r="B75" s="66"/>
      <c r="C75" s="66">
        <v>500</v>
      </c>
      <c r="D75" s="67"/>
      <c r="E75" s="68"/>
      <c r="F75" s="66">
        <v>0</v>
      </c>
      <c r="G75" s="66"/>
      <c r="H75" s="69"/>
      <c r="I75" s="66"/>
      <c r="J75" s="66">
        <v>500</v>
      </c>
      <c r="K75" s="50"/>
      <c r="L75" s="49"/>
    </row>
    <row r="76" spans="1:13" customFormat="1" x14ac:dyDescent="0.25">
      <c r="A76" s="70" t="s">
        <v>69</v>
      </c>
      <c r="B76" s="66"/>
      <c r="C76" s="66">
        <v>750</v>
      </c>
      <c r="D76" s="67"/>
      <c r="E76" s="68"/>
      <c r="F76" s="66"/>
      <c r="G76" s="66"/>
      <c r="H76" s="69"/>
      <c r="I76" s="66"/>
      <c r="J76" s="66"/>
      <c r="K76" s="50"/>
      <c r="L76" s="49"/>
    </row>
    <row r="77" spans="1:13" customFormat="1" x14ac:dyDescent="0.25">
      <c r="A77" s="70" t="s">
        <v>70</v>
      </c>
      <c r="B77" s="66"/>
      <c r="C77" s="66">
        <v>600</v>
      </c>
      <c r="D77" s="67"/>
      <c r="E77" s="68"/>
      <c r="F77" s="66"/>
      <c r="G77" s="66"/>
      <c r="H77" s="69"/>
      <c r="I77" s="66"/>
      <c r="J77" s="66"/>
      <c r="K77" s="50"/>
      <c r="L77" s="49"/>
    </row>
    <row r="78" spans="1:13" customFormat="1" x14ac:dyDescent="0.25">
      <c r="A78" s="70" t="s">
        <v>71</v>
      </c>
      <c r="B78" s="66"/>
      <c r="C78" s="66">
        <v>666.66666666666652</v>
      </c>
      <c r="D78" s="67"/>
      <c r="E78" s="68"/>
      <c r="F78" s="66">
        <v>0</v>
      </c>
      <c r="G78" s="66"/>
      <c r="H78" s="69"/>
      <c r="I78" s="66"/>
      <c r="J78" s="71">
        <v>800</v>
      </c>
      <c r="K78" s="50"/>
      <c r="L78" s="49"/>
    </row>
    <row r="79" spans="1:13" customFormat="1" x14ac:dyDescent="0.25">
      <c r="A79" s="29" t="s">
        <v>72</v>
      </c>
      <c r="B79" s="50"/>
      <c r="C79" s="50"/>
      <c r="D79" s="54"/>
      <c r="E79" s="55"/>
      <c r="F79" s="50"/>
      <c r="G79" s="50"/>
      <c r="H79" s="49"/>
      <c r="I79" s="50"/>
      <c r="J79" s="50"/>
      <c r="K79" s="50"/>
      <c r="L79" s="49"/>
    </row>
    <row r="80" spans="1:13" x14ac:dyDescent="0.25">
      <c r="A80" s="29" t="s">
        <v>73</v>
      </c>
      <c r="B80" s="50"/>
      <c r="C80" s="72">
        <v>250</v>
      </c>
      <c r="D80" s="54"/>
      <c r="E80" s="55"/>
      <c r="F80" s="50">
        <v>177.24</v>
      </c>
      <c r="G80" s="50"/>
      <c r="H80" s="49"/>
      <c r="I80" s="50"/>
      <c r="J80" s="72">
        <v>250</v>
      </c>
      <c r="K80" s="50"/>
      <c r="L80" s="49"/>
    </row>
    <row r="81" spans="1:14" x14ac:dyDescent="0.25">
      <c r="A81" s="29" t="s">
        <v>74</v>
      </c>
      <c r="B81" s="50"/>
      <c r="C81" s="72">
        <v>500</v>
      </c>
      <c r="D81" s="54"/>
      <c r="E81" s="73"/>
      <c r="F81" s="50">
        <v>0</v>
      </c>
      <c r="G81" s="50"/>
      <c r="H81" s="49"/>
      <c r="I81" s="50"/>
      <c r="J81" s="72">
        <v>500</v>
      </c>
      <c r="K81" s="50"/>
      <c r="L81" s="49"/>
    </row>
    <row r="82" spans="1:14" customFormat="1" x14ac:dyDescent="0.25">
      <c r="A82" s="29" t="s">
        <v>75</v>
      </c>
      <c r="B82" s="50"/>
      <c r="C82" s="50">
        <v>500</v>
      </c>
      <c r="D82" s="54"/>
      <c r="E82" s="74"/>
      <c r="F82" s="50">
        <v>0</v>
      </c>
      <c r="G82" s="50"/>
      <c r="H82" s="49"/>
      <c r="I82" s="50"/>
      <c r="J82" s="50">
        <v>1000</v>
      </c>
      <c r="K82" s="50"/>
      <c r="L82" s="49"/>
    </row>
    <row r="83" spans="1:14" x14ac:dyDescent="0.25">
      <c r="A83" s="29" t="s">
        <v>76</v>
      </c>
      <c r="B83" s="50"/>
      <c r="C83" s="50">
        <v>750</v>
      </c>
      <c r="D83" s="54"/>
      <c r="E83" s="74"/>
      <c r="F83" s="50">
        <v>0</v>
      </c>
      <c r="G83" s="50"/>
      <c r="H83" s="49"/>
      <c r="I83" s="50"/>
      <c r="J83" s="50">
        <v>0</v>
      </c>
      <c r="K83" s="50"/>
      <c r="L83" s="49"/>
    </row>
    <row r="84" spans="1:14" ht="18.75" x14ac:dyDescent="0.3">
      <c r="A84" s="29" t="s">
        <v>77</v>
      </c>
      <c r="B84" s="50"/>
      <c r="C84" s="50">
        <v>0</v>
      </c>
      <c r="D84" s="54"/>
      <c r="E84" s="74"/>
      <c r="F84" s="50">
        <v>0</v>
      </c>
      <c r="G84" s="50"/>
      <c r="H84" s="49"/>
      <c r="I84" s="50"/>
      <c r="J84" s="75">
        <v>2000</v>
      </c>
      <c r="K84" s="75"/>
      <c r="L84" s="64" t="s">
        <v>60</v>
      </c>
      <c r="M84" s="177" t="s">
        <v>309</v>
      </c>
    </row>
    <row r="85" spans="1:14" x14ac:dyDescent="0.25">
      <c r="A85" s="29" t="s">
        <v>78</v>
      </c>
      <c r="B85" s="50"/>
      <c r="C85" s="50">
        <v>0</v>
      </c>
      <c r="D85" s="54"/>
      <c r="E85" s="74"/>
      <c r="F85" s="50">
        <v>0</v>
      </c>
      <c r="G85" s="50"/>
      <c r="H85" s="49"/>
      <c r="I85" s="50"/>
      <c r="J85" s="50">
        <v>0</v>
      </c>
      <c r="K85" s="50"/>
      <c r="L85" s="49"/>
    </row>
    <row r="86" spans="1:14" customFormat="1" x14ac:dyDescent="0.25">
      <c r="A86" s="29" t="s">
        <v>79</v>
      </c>
      <c r="B86" s="50"/>
      <c r="C86" s="50">
        <v>200</v>
      </c>
      <c r="D86" s="54"/>
      <c r="E86" s="74"/>
      <c r="F86" s="50">
        <v>0</v>
      </c>
      <c r="G86" s="50"/>
      <c r="H86" s="49"/>
      <c r="I86" s="50"/>
      <c r="J86" s="50">
        <v>0</v>
      </c>
      <c r="K86" s="50"/>
      <c r="L86" s="49"/>
    </row>
    <row r="87" spans="1:14" customFormat="1" x14ac:dyDescent="0.25">
      <c r="A87" s="63" t="s">
        <v>17</v>
      </c>
      <c r="B87" s="56"/>
      <c r="C87" s="56">
        <v>500</v>
      </c>
      <c r="D87" s="76"/>
      <c r="E87" s="77"/>
      <c r="F87" s="56">
        <v>0</v>
      </c>
      <c r="G87" s="56"/>
      <c r="H87" s="49"/>
      <c r="I87" s="56"/>
      <c r="J87" s="56">
        <v>500</v>
      </c>
      <c r="K87" s="56"/>
      <c r="L87" s="49"/>
    </row>
    <row r="88" spans="1:14" customFormat="1" ht="18.75" thickBot="1" x14ac:dyDescent="0.3">
      <c r="A88" s="63"/>
      <c r="B88" s="56"/>
      <c r="C88" s="56"/>
      <c r="D88" s="78"/>
      <c r="E88" s="52"/>
      <c r="F88" s="56"/>
      <c r="G88" s="56"/>
      <c r="H88" s="49"/>
      <c r="I88" s="56"/>
      <c r="J88" s="56"/>
      <c r="K88" s="56"/>
      <c r="L88" s="79"/>
    </row>
    <row r="89" spans="1:14" s="83" customFormat="1" ht="18.75" thickTop="1" x14ac:dyDescent="0.25">
      <c r="A89" s="80" t="s">
        <v>80</v>
      </c>
      <c r="B89" s="81">
        <f>SUM(B15:B87)</f>
        <v>19578</v>
      </c>
      <c r="C89" s="81">
        <f>SUM(C15:C87)</f>
        <v>28375.666666666668</v>
      </c>
      <c r="D89" s="81">
        <f>SUM(D15:D87)</f>
        <v>0</v>
      </c>
      <c r="E89" s="81">
        <f>SUM(E15:E87)</f>
        <v>18235.82</v>
      </c>
      <c r="F89" s="81">
        <f>SUM(F15:F87)</f>
        <v>5916.92</v>
      </c>
      <c r="G89" s="81">
        <f>G13+E89-F89</f>
        <v>66947.16</v>
      </c>
      <c r="H89" s="81"/>
      <c r="I89" s="81">
        <f>SUM(I15:I86)</f>
        <v>20220</v>
      </c>
      <c r="J89" s="81">
        <f>SUM(J15:J87)</f>
        <v>25184</v>
      </c>
      <c r="K89" s="81">
        <f>G89+I89-J89</f>
        <v>61983.16</v>
      </c>
      <c r="L89" s="82">
        <f>I89-J89</f>
        <v>-4964</v>
      </c>
      <c r="N89" s="84"/>
    </row>
    <row r="90" spans="1:14" s="83" customFormat="1" ht="18.75" thickBot="1" x14ac:dyDescent="0.3">
      <c r="A90" s="85"/>
      <c r="B90" s="86"/>
      <c r="C90" s="87"/>
      <c r="D90" s="88"/>
      <c r="E90" s="89"/>
      <c r="F90" s="87" t="s">
        <v>215</v>
      </c>
      <c r="G90" s="86"/>
      <c r="H90" s="90"/>
      <c r="I90" s="91"/>
      <c r="J90" s="87" t="s">
        <v>81</v>
      </c>
      <c r="K90" s="86"/>
      <c r="L90" s="90"/>
    </row>
    <row r="91" spans="1:14" customFormat="1" ht="6.75" customHeight="1" x14ac:dyDescent="0.25">
      <c r="A91" s="6"/>
      <c r="B91" s="49"/>
      <c r="C91" s="49"/>
      <c r="D91" s="92"/>
      <c r="E91" s="49"/>
      <c r="F91" s="49"/>
      <c r="G91" s="49"/>
      <c r="H91" s="49"/>
      <c r="I91" s="49"/>
      <c r="J91" s="49"/>
      <c r="K91" s="49"/>
      <c r="L91" s="49"/>
    </row>
    <row r="92" spans="1:14" s="28" customFormat="1" x14ac:dyDescent="0.25">
      <c r="A92" s="230" t="s">
        <v>82</v>
      </c>
      <c r="B92" s="93"/>
      <c r="C92" s="93"/>
      <c r="D92" s="94"/>
      <c r="E92" s="93"/>
      <c r="F92" s="93"/>
      <c r="G92" s="93"/>
      <c r="H92" s="49"/>
      <c r="I92" s="93"/>
      <c r="J92" s="93"/>
      <c r="K92" s="93"/>
      <c r="L92" s="49"/>
    </row>
    <row r="93" spans="1:14" customFormat="1" x14ac:dyDescent="0.25">
      <c r="A93" s="35" t="s">
        <v>256</v>
      </c>
      <c r="B93" s="95"/>
      <c r="C93" s="95"/>
      <c r="D93" s="96"/>
      <c r="E93" s="95"/>
      <c r="F93" s="95"/>
      <c r="G93" s="95">
        <v>14914.96</v>
      </c>
      <c r="H93" s="49"/>
      <c r="I93" s="95"/>
      <c r="J93" s="95"/>
      <c r="K93" s="95"/>
      <c r="L93" s="49"/>
    </row>
    <row r="94" spans="1:14" customFormat="1" x14ac:dyDescent="0.25">
      <c r="A94" s="97" t="s">
        <v>83</v>
      </c>
      <c r="B94" s="57"/>
      <c r="C94" s="57"/>
      <c r="D94" s="98"/>
      <c r="E94" s="57"/>
      <c r="F94" s="57"/>
      <c r="G94" s="57"/>
      <c r="H94" s="59"/>
      <c r="I94" s="57"/>
      <c r="J94" s="247"/>
      <c r="K94" s="247"/>
      <c r="L94" s="49" t="s">
        <v>318</v>
      </c>
    </row>
    <row r="95" spans="1:14" customFormat="1" x14ac:dyDescent="0.25">
      <c r="A95" s="6" t="s">
        <v>84</v>
      </c>
      <c r="B95" s="49"/>
      <c r="C95" s="49"/>
      <c r="D95" s="92"/>
      <c r="E95" s="49"/>
      <c r="F95" s="49"/>
      <c r="G95" s="49"/>
      <c r="H95" s="49"/>
      <c r="I95" s="49"/>
      <c r="J95" s="99"/>
      <c r="K95" s="99"/>
      <c r="L95" s="49"/>
    </row>
    <row r="96" spans="1:14" customFormat="1" x14ac:dyDescent="0.25">
      <c r="A96" s="63" t="s">
        <v>85</v>
      </c>
      <c r="B96" s="56"/>
      <c r="C96" s="56"/>
      <c r="D96" s="78"/>
      <c r="E96" s="56"/>
      <c r="F96" s="56"/>
      <c r="G96" s="56"/>
      <c r="H96" s="49"/>
      <c r="I96" s="56"/>
      <c r="J96" s="100"/>
      <c r="K96" s="100"/>
      <c r="L96" s="49"/>
    </row>
    <row r="97" spans="1:3628" customFormat="1" x14ac:dyDescent="0.25">
      <c r="A97" s="63" t="s">
        <v>86</v>
      </c>
      <c r="B97" s="56"/>
      <c r="C97" s="56"/>
      <c r="D97" s="78"/>
      <c r="E97" s="56"/>
      <c r="F97" s="56"/>
      <c r="G97" s="56"/>
      <c r="H97" s="49"/>
      <c r="I97" s="56"/>
      <c r="J97" s="100"/>
      <c r="K97" s="100"/>
      <c r="L97" s="49"/>
    </row>
    <row r="98" spans="1:3628" customFormat="1" ht="18.75" thickBot="1" x14ac:dyDescent="0.3">
      <c r="A98" s="63"/>
      <c r="B98" s="56"/>
      <c r="C98" s="56"/>
      <c r="D98" s="78"/>
      <c r="E98" s="56"/>
      <c r="F98" s="56"/>
      <c r="G98" s="56"/>
      <c r="H98" s="49"/>
      <c r="I98" s="56"/>
      <c r="J98" s="100"/>
      <c r="K98" s="100"/>
      <c r="L98" s="49"/>
    </row>
    <row r="99" spans="1:3628" s="103" customFormat="1" ht="19.5" thickTop="1" thickBot="1" x14ac:dyDescent="0.3">
      <c r="A99" s="101" t="s">
        <v>87</v>
      </c>
      <c r="B99" s="102">
        <f>SUM(B94:B98)</f>
        <v>0</v>
      </c>
      <c r="C99" s="102">
        <f t="shared" ref="C99:F99" si="0">SUM(C94:C98)</f>
        <v>0</v>
      </c>
      <c r="D99" s="102">
        <f t="shared" si="0"/>
        <v>0</v>
      </c>
      <c r="E99" s="102">
        <f t="shared" si="0"/>
        <v>0</v>
      </c>
      <c r="F99" s="102">
        <f t="shared" si="0"/>
        <v>0</v>
      </c>
      <c r="G99" s="102">
        <f>G93+E99-F99</f>
        <v>14914.96</v>
      </c>
      <c r="H99" s="102">
        <v>0</v>
      </c>
      <c r="I99" s="102">
        <f>SUM(I94:I98)</f>
        <v>0</v>
      </c>
      <c r="J99" s="102">
        <f>SUM(J94:J98)</f>
        <v>0</v>
      </c>
      <c r="K99" s="102">
        <f>G99+I99-J99</f>
        <v>14914.96</v>
      </c>
      <c r="L99" s="82">
        <f>I99-J99</f>
        <v>0</v>
      </c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  <c r="HZ99" s="83"/>
      <c r="IA99" s="83"/>
      <c r="IB99" s="83"/>
      <c r="IC99" s="83"/>
      <c r="ID99" s="83"/>
      <c r="IE99" s="83"/>
      <c r="IF99" s="83"/>
      <c r="IG99" s="83"/>
      <c r="IH99" s="83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  <c r="IW99" s="83"/>
      <c r="IX99" s="83"/>
      <c r="IY99" s="83"/>
      <c r="IZ99" s="83"/>
      <c r="JA99" s="83"/>
      <c r="JB99" s="83"/>
      <c r="JC99" s="83"/>
      <c r="JD99" s="83"/>
      <c r="JE99" s="83"/>
      <c r="JF99" s="83"/>
      <c r="JG99" s="83"/>
      <c r="JH99" s="83"/>
      <c r="JI99" s="83"/>
      <c r="JJ99" s="83"/>
      <c r="JK99" s="83"/>
      <c r="JL99" s="83"/>
      <c r="JM99" s="83"/>
      <c r="JN99" s="83"/>
      <c r="JO99" s="83"/>
      <c r="JP99" s="83"/>
      <c r="JQ99" s="83"/>
      <c r="JR99" s="83"/>
      <c r="JS99" s="83"/>
      <c r="JT99" s="83"/>
      <c r="JU99" s="83"/>
      <c r="JV99" s="83"/>
      <c r="JW99" s="83"/>
      <c r="JX99" s="83"/>
      <c r="JY99" s="83"/>
      <c r="JZ99" s="83"/>
      <c r="KA99" s="83"/>
      <c r="KB99" s="83"/>
      <c r="KC99" s="83"/>
      <c r="KD99" s="83"/>
      <c r="KE99" s="83"/>
      <c r="KF99" s="83"/>
      <c r="KG99" s="83"/>
      <c r="KH99" s="83"/>
      <c r="KI99" s="83"/>
      <c r="KJ99" s="83"/>
      <c r="KK99" s="83"/>
      <c r="KL99" s="83"/>
      <c r="KM99" s="83"/>
      <c r="KN99" s="83"/>
      <c r="KO99" s="83"/>
      <c r="KP99" s="83"/>
      <c r="KQ99" s="83"/>
      <c r="KR99" s="83"/>
      <c r="KS99" s="83"/>
      <c r="KT99" s="83"/>
      <c r="KU99" s="83"/>
      <c r="KV99" s="83"/>
      <c r="KW99" s="83"/>
      <c r="KX99" s="83"/>
      <c r="KY99" s="83"/>
      <c r="KZ99" s="83"/>
      <c r="LA99" s="83"/>
      <c r="LB99" s="83"/>
      <c r="LC99" s="83"/>
      <c r="LD99" s="83"/>
      <c r="LE99" s="83"/>
      <c r="LF99" s="83"/>
      <c r="LG99" s="83"/>
      <c r="LH99" s="83"/>
      <c r="LI99" s="83"/>
      <c r="LJ99" s="83"/>
      <c r="LK99" s="83"/>
      <c r="LL99" s="83"/>
      <c r="LM99" s="83"/>
      <c r="LN99" s="83"/>
      <c r="LO99" s="83"/>
      <c r="LP99" s="83"/>
      <c r="LQ99" s="83"/>
      <c r="LR99" s="83"/>
      <c r="LS99" s="83"/>
      <c r="LT99" s="83"/>
      <c r="LU99" s="83"/>
      <c r="LV99" s="83"/>
      <c r="LW99" s="83"/>
      <c r="LX99" s="83"/>
      <c r="LY99" s="83"/>
      <c r="LZ99" s="83"/>
      <c r="MA99" s="83"/>
      <c r="MB99" s="83"/>
      <c r="MC99" s="83"/>
      <c r="MD99" s="83"/>
      <c r="ME99" s="83"/>
      <c r="MF99" s="83"/>
      <c r="MG99" s="83"/>
      <c r="MH99" s="83"/>
      <c r="MI99" s="83"/>
      <c r="MJ99" s="83"/>
      <c r="MK99" s="83"/>
      <c r="ML99" s="83"/>
      <c r="MM99" s="83"/>
      <c r="MN99" s="83"/>
      <c r="MO99" s="83"/>
      <c r="MP99" s="83"/>
      <c r="MQ99" s="83"/>
      <c r="MR99" s="83"/>
      <c r="MS99" s="83"/>
      <c r="MT99" s="83"/>
      <c r="MU99" s="83"/>
      <c r="MV99" s="83"/>
      <c r="MW99" s="83"/>
      <c r="MX99" s="83"/>
      <c r="MY99" s="83"/>
      <c r="MZ99" s="83"/>
      <c r="NA99" s="83"/>
      <c r="NB99" s="83"/>
      <c r="NC99" s="83"/>
      <c r="ND99" s="83"/>
      <c r="NE99" s="83"/>
      <c r="NF99" s="83"/>
      <c r="NG99" s="83"/>
      <c r="NH99" s="83"/>
      <c r="NI99" s="83"/>
      <c r="NJ99" s="83"/>
      <c r="NK99" s="83"/>
      <c r="NL99" s="83"/>
      <c r="NM99" s="83"/>
      <c r="NN99" s="83"/>
      <c r="NO99" s="83"/>
      <c r="NP99" s="83"/>
      <c r="NQ99" s="83"/>
      <c r="NR99" s="83"/>
      <c r="NS99" s="83"/>
      <c r="NT99" s="83"/>
      <c r="NU99" s="83"/>
      <c r="NV99" s="83"/>
      <c r="NW99" s="83"/>
      <c r="NX99" s="83"/>
      <c r="NY99" s="83"/>
      <c r="NZ99" s="83"/>
      <c r="OA99" s="83"/>
      <c r="OB99" s="83"/>
      <c r="OC99" s="83"/>
      <c r="OD99" s="83"/>
      <c r="OE99" s="83"/>
      <c r="OF99" s="83"/>
      <c r="OG99" s="83"/>
      <c r="OH99" s="83"/>
      <c r="OI99" s="83"/>
      <c r="OJ99" s="83"/>
      <c r="OK99" s="83"/>
      <c r="OL99" s="83"/>
      <c r="OM99" s="83"/>
      <c r="ON99" s="83"/>
      <c r="OO99" s="83"/>
      <c r="OP99" s="83"/>
      <c r="OQ99" s="83"/>
      <c r="OR99" s="83"/>
      <c r="OS99" s="83"/>
      <c r="OT99" s="83"/>
      <c r="OU99" s="83"/>
      <c r="OV99" s="83"/>
      <c r="OW99" s="83"/>
      <c r="OX99" s="83"/>
      <c r="OY99" s="83"/>
      <c r="OZ99" s="83"/>
      <c r="PA99" s="83"/>
      <c r="PB99" s="83"/>
      <c r="PC99" s="83"/>
      <c r="PD99" s="83"/>
      <c r="PE99" s="83"/>
      <c r="PF99" s="83"/>
      <c r="PG99" s="83"/>
      <c r="PH99" s="83"/>
      <c r="PI99" s="83"/>
      <c r="PJ99" s="83"/>
      <c r="PK99" s="83"/>
      <c r="PL99" s="83"/>
      <c r="PM99" s="83"/>
      <c r="PN99" s="83"/>
      <c r="PO99" s="83"/>
      <c r="PP99" s="83"/>
      <c r="PQ99" s="83"/>
      <c r="PR99" s="83"/>
      <c r="PS99" s="83"/>
      <c r="PT99" s="83"/>
      <c r="PU99" s="83"/>
      <c r="PV99" s="83"/>
      <c r="PW99" s="83"/>
      <c r="PX99" s="83"/>
      <c r="PY99" s="83"/>
      <c r="PZ99" s="83"/>
      <c r="QA99" s="83"/>
      <c r="QB99" s="83"/>
      <c r="QC99" s="83"/>
      <c r="QD99" s="83"/>
      <c r="QE99" s="83"/>
      <c r="QF99" s="83"/>
      <c r="QG99" s="83"/>
      <c r="QH99" s="83"/>
      <c r="QI99" s="83"/>
      <c r="QJ99" s="83"/>
      <c r="QK99" s="83"/>
      <c r="QL99" s="83"/>
      <c r="QM99" s="83"/>
      <c r="QN99" s="83"/>
      <c r="QO99" s="83"/>
      <c r="QP99" s="83"/>
      <c r="QQ99" s="83"/>
      <c r="QR99" s="83"/>
      <c r="QS99" s="83"/>
      <c r="QT99" s="83"/>
      <c r="QU99" s="83"/>
      <c r="QV99" s="83"/>
      <c r="QW99" s="83"/>
      <c r="QX99" s="83"/>
      <c r="QY99" s="83"/>
      <c r="QZ99" s="83"/>
      <c r="RA99" s="83"/>
      <c r="RB99" s="83"/>
      <c r="RC99" s="83"/>
      <c r="RD99" s="83"/>
      <c r="RE99" s="83"/>
      <c r="RF99" s="83"/>
      <c r="RG99" s="83"/>
      <c r="RH99" s="83"/>
      <c r="RI99" s="83"/>
      <c r="RJ99" s="83"/>
      <c r="RK99" s="83"/>
      <c r="RL99" s="83"/>
      <c r="RM99" s="83"/>
      <c r="RN99" s="83"/>
      <c r="RO99" s="83"/>
      <c r="RP99" s="83"/>
      <c r="RQ99" s="83"/>
      <c r="RR99" s="83"/>
      <c r="RS99" s="83"/>
      <c r="RT99" s="83"/>
      <c r="RU99" s="83"/>
      <c r="RV99" s="83"/>
      <c r="RW99" s="83"/>
      <c r="RX99" s="83"/>
      <c r="RY99" s="83"/>
      <c r="RZ99" s="83"/>
      <c r="SA99" s="83"/>
      <c r="SB99" s="83"/>
      <c r="SC99" s="83"/>
      <c r="SD99" s="83"/>
      <c r="SE99" s="83"/>
      <c r="SF99" s="83"/>
      <c r="SG99" s="83"/>
      <c r="SH99" s="83"/>
      <c r="SI99" s="83"/>
      <c r="SJ99" s="83"/>
      <c r="SK99" s="83"/>
      <c r="SL99" s="83"/>
      <c r="SM99" s="83"/>
      <c r="SN99" s="83"/>
      <c r="SO99" s="83"/>
      <c r="SP99" s="83"/>
      <c r="SQ99" s="83"/>
      <c r="SR99" s="83"/>
      <c r="SS99" s="83"/>
      <c r="ST99" s="83"/>
      <c r="SU99" s="83"/>
      <c r="SV99" s="83"/>
      <c r="SW99" s="83"/>
      <c r="SX99" s="83"/>
      <c r="SY99" s="83"/>
      <c r="SZ99" s="83"/>
      <c r="TA99" s="83"/>
      <c r="TB99" s="83"/>
      <c r="TC99" s="83"/>
      <c r="TD99" s="83"/>
      <c r="TE99" s="83"/>
      <c r="TF99" s="83"/>
      <c r="TG99" s="83"/>
      <c r="TH99" s="83"/>
      <c r="TI99" s="83"/>
      <c r="TJ99" s="83"/>
      <c r="TK99" s="83"/>
      <c r="TL99" s="83"/>
      <c r="TM99" s="83"/>
      <c r="TN99" s="83"/>
      <c r="TO99" s="83"/>
      <c r="TP99" s="83"/>
      <c r="TQ99" s="83"/>
      <c r="TR99" s="83"/>
      <c r="TS99" s="83"/>
      <c r="TT99" s="83"/>
      <c r="TU99" s="83"/>
      <c r="TV99" s="83"/>
      <c r="TW99" s="83"/>
      <c r="TX99" s="83"/>
      <c r="TY99" s="83"/>
      <c r="TZ99" s="83"/>
      <c r="UA99" s="83"/>
      <c r="UB99" s="83"/>
      <c r="UC99" s="83"/>
      <c r="UD99" s="83"/>
      <c r="UE99" s="83"/>
      <c r="UF99" s="83"/>
      <c r="UG99" s="83"/>
      <c r="UH99" s="83"/>
      <c r="UI99" s="83"/>
      <c r="UJ99" s="83"/>
      <c r="UK99" s="83"/>
      <c r="UL99" s="83"/>
      <c r="UM99" s="83"/>
      <c r="UN99" s="83"/>
      <c r="UO99" s="83"/>
      <c r="UP99" s="83"/>
      <c r="UQ99" s="83"/>
      <c r="UR99" s="83"/>
      <c r="US99" s="83"/>
      <c r="UT99" s="83"/>
      <c r="UU99" s="83"/>
      <c r="UV99" s="83"/>
      <c r="UW99" s="83"/>
      <c r="UX99" s="83"/>
      <c r="UY99" s="83"/>
      <c r="UZ99" s="83"/>
      <c r="VA99" s="83"/>
      <c r="VB99" s="83"/>
      <c r="VC99" s="83"/>
      <c r="VD99" s="83"/>
      <c r="VE99" s="83"/>
      <c r="VF99" s="83"/>
      <c r="VG99" s="83"/>
      <c r="VH99" s="83"/>
      <c r="VI99" s="83"/>
      <c r="VJ99" s="83"/>
      <c r="VK99" s="83"/>
      <c r="VL99" s="83"/>
      <c r="VM99" s="83"/>
      <c r="VN99" s="83"/>
      <c r="VO99" s="83"/>
      <c r="VP99" s="83"/>
      <c r="VQ99" s="83"/>
      <c r="VR99" s="83"/>
      <c r="VS99" s="83"/>
      <c r="VT99" s="83"/>
      <c r="VU99" s="83"/>
      <c r="VV99" s="83"/>
      <c r="VW99" s="83"/>
      <c r="VX99" s="83"/>
      <c r="VY99" s="83"/>
      <c r="VZ99" s="83"/>
      <c r="WA99" s="83"/>
      <c r="WB99" s="83"/>
      <c r="WC99" s="83"/>
      <c r="WD99" s="83"/>
      <c r="WE99" s="83"/>
      <c r="WF99" s="83"/>
      <c r="WG99" s="83"/>
      <c r="WH99" s="83"/>
      <c r="WI99" s="83"/>
      <c r="WJ99" s="83"/>
      <c r="WK99" s="83"/>
      <c r="WL99" s="83"/>
      <c r="WM99" s="83"/>
      <c r="WN99" s="83"/>
      <c r="WO99" s="83"/>
      <c r="WP99" s="83"/>
      <c r="WQ99" s="83"/>
      <c r="WR99" s="83"/>
      <c r="WS99" s="83"/>
      <c r="WT99" s="83"/>
      <c r="WU99" s="83"/>
      <c r="WV99" s="83"/>
      <c r="WW99" s="83"/>
      <c r="WX99" s="83"/>
      <c r="WY99" s="83"/>
      <c r="WZ99" s="83"/>
      <c r="XA99" s="83"/>
      <c r="XB99" s="83"/>
      <c r="XC99" s="83"/>
      <c r="XD99" s="83"/>
      <c r="XE99" s="83"/>
      <c r="XF99" s="83"/>
      <c r="XG99" s="83"/>
      <c r="XH99" s="83"/>
      <c r="XI99" s="83"/>
      <c r="XJ99" s="83"/>
      <c r="XK99" s="83"/>
      <c r="XL99" s="83"/>
      <c r="XM99" s="83"/>
      <c r="XN99" s="83"/>
      <c r="XO99" s="83"/>
      <c r="XP99" s="83"/>
      <c r="XQ99" s="83"/>
      <c r="XR99" s="83"/>
      <c r="XS99" s="83"/>
      <c r="XT99" s="83"/>
      <c r="XU99" s="83"/>
      <c r="XV99" s="83"/>
      <c r="XW99" s="83"/>
      <c r="XX99" s="83"/>
      <c r="XY99" s="83"/>
      <c r="XZ99" s="83"/>
      <c r="YA99" s="83"/>
      <c r="YB99" s="83"/>
      <c r="YC99" s="83"/>
      <c r="YD99" s="83"/>
      <c r="YE99" s="83"/>
      <c r="YF99" s="83"/>
      <c r="YG99" s="83"/>
      <c r="YH99" s="83"/>
      <c r="YI99" s="83"/>
      <c r="YJ99" s="83"/>
      <c r="YK99" s="83"/>
      <c r="YL99" s="83"/>
      <c r="YM99" s="83"/>
      <c r="YN99" s="83"/>
      <c r="YO99" s="83"/>
      <c r="YP99" s="83"/>
      <c r="YQ99" s="83"/>
      <c r="YR99" s="83"/>
      <c r="YS99" s="83"/>
      <c r="YT99" s="83"/>
      <c r="YU99" s="83"/>
      <c r="YV99" s="83"/>
      <c r="YW99" s="83"/>
      <c r="YX99" s="83"/>
      <c r="YY99" s="83"/>
      <c r="YZ99" s="83"/>
      <c r="ZA99" s="83"/>
      <c r="ZB99" s="83"/>
      <c r="ZC99" s="83"/>
      <c r="ZD99" s="83"/>
      <c r="ZE99" s="83"/>
      <c r="ZF99" s="83"/>
      <c r="ZG99" s="83"/>
      <c r="ZH99" s="83"/>
      <c r="ZI99" s="83"/>
      <c r="ZJ99" s="83"/>
      <c r="ZK99" s="83"/>
      <c r="ZL99" s="83"/>
      <c r="ZM99" s="83"/>
      <c r="ZN99" s="83"/>
      <c r="ZO99" s="83"/>
      <c r="ZP99" s="83"/>
      <c r="ZQ99" s="83"/>
      <c r="ZR99" s="83"/>
      <c r="ZS99" s="83"/>
      <c r="ZT99" s="83"/>
      <c r="ZU99" s="83"/>
      <c r="ZV99" s="83"/>
      <c r="ZW99" s="83"/>
      <c r="ZX99" s="83"/>
      <c r="ZY99" s="83"/>
      <c r="ZZ99" s="83"/>
      <c r="AAA99" s="83"/>
      <c r="AAB99" s="83"/>
      <c r="AAC99" s="83"/>
      <c r="AAD99" s="83"/>
      <c r="AAE99" s="83"/>
      <c r="AAF99" s="83"/>
      <c r="AAG99" s="83"/>
      <c r="AAH99" s="83"/>
      <c r="AAI99" s="83"/>
      <c r="AAJ99" s="83"/>
      <c r="AAK99" s="83"/>
      <c r="AAL99" s="83"/>
      <c r="AAM99" s="83"/>
      <c r="AAN99" s="83"/>
      <c r="AAO99" s="83"/>
      <c r="AAP99" s="83"/>
      <c r="AAQ99" s="83"/>
      <c r="AAR99" s="83"/>
      <c r="AAS99" s="83"/>
      <c r="AAT99" s="83"/>
      <c r="AAU99" s="83"/>
      <c r="AAV99" s="83"/>
      <c r="AAW99" s="83"/>
      <c r="AAX99" s="83"/>
      <c r="AAY99" s="83"/>
      <c r="AAZ99" s="83"/>
      <c r="ABA99" s="83"/>
      <c r="ABB99" s="83"/>
      <c r="ABC99" s="83"/>
      <c r="ABD99" s="83"/>
      <c r="ABE99" s="83"/>
      <c r="ABF99" s="83"/>
      <c r="ABG99" s="83"/>
      <c r="ABH99" s="83"/>
      <c r="ABI99" s="83"/>
      <c r="ABJ99" s="83"/>
      <c r="ABK99" s="83"/>
      <c r="ABL99" s="83"/>
      <c r="ABM99" s="83"/>
      <c r="ABN99" s="83"/>
      <c r="ABO99" s="83"/>
      <c r="ABP99" s="83"/>
      <c r="ABQ99" s="83"/>
      <c r="ABR99" s="83"/>
      <c r="ABS99" s="83"/>
      <c r="ABT99" s="83"/>
      <c r="ABU99" s="83"/>
      <c r="ABV99" s="83"/>
      <c r="ABW99" s="83"/>
      <c r="ABX99" s="83"/>
      <c r="ABY99" s="83"/>
      <c r="ABZ99" s="83"/>
      <c r="ACA99" s="83"/>
      <c r="ACB99" s="83"/>
      <c r="ACC99" s="83"/>
      <c r="ACD99" s="83"/>
      <c r="ACE99" s="83"/>
      <c r="ACF99" s="83"/>
      <c r="ACG99" s="83"/>
      <c r="ACH99" s="83"/>
      <c r="ACI99" s="83"/>
      <c r="ACJ99" s="83"/>
      <c r="ACK99" s="83"/>
      <c r="ACL99" s="83"/>
      <c r="ACM99" s="83"/>
      <c r="ACN99" s="83"/>
      <c r="ACO99" s="83"/>
      <c r="ACP99" s="83"/>
      <c r="ACQ99" s="83"/>
      <c r="ACR99" s="83"/>
      <c r="ACS99" s="83"/>
      <c r="ACT99" s="83"/>
      <c r="ACU99" s="83"/>
      <c r="ACV99" s="83"/>
      <c r="ACW99" s="83"/>
      <c r="ACX99" s="83"/>
      <c r="ACY99" s="83"/>
      <c r="ACZ99" s="83"/>
      <c r="ADA99" s="83"/>
      <c r="ADB99" s="83"/>
      <c r="ADC99" s="83"/>
      <c r="ADD99" s="83"/>
      <c r="ADE99" s="83"/>
      <c r="ADF99" s="83"/>
      <c r="ADG99" s="83"/>
      <c r="ADH99" s="83"/>
      <c r="ADI99" s="83"/>
      <c r="ADJ99" s="83"/>
      <c r="ADK99" s="83"/>
      <c r="ADL99" s="83"/>
      <c r="ADM99" s="83"/>
      <c r="ADN99" s="83"/>
      <c r="ADO99" s="83"/>
      <c r="ADP99" s="83"/>
      <c r="ADQ99" s="83"/>
      <c r="ADR99" s="83"/>
      <c r="ADS99" s="83"/>
      <c r="ADT99" s="83"/>
      <c r="ADU99" s="83"/>
      <c r="ADV99" s="83"/>
      <c r="ADW99" s="83"/>
      <c r="ADX99" s="83"/>
      <c r="ADY99" s="83"/>
      <c r="ADZ99" s="83"/>
      <c r="AEA99" s="83"/>
      <c r="AEB99" s="83"/>
      <c r="AEC99" s="83"/>
      <c r="AED99" s="83"/>
      <c r="AEE99" s="83"/>
      <c r="AEF99" s="83"/>
      <c r="AEG99" s="83"/>
      <c r="AEH99" s="83"/>
      <c r="AEI99" s="83"/>
      <c r="AEJ99" s="83"/>
      <c r="AEK99" s="83"/>
      <c r="AEL99" s="83"/>
      <c r="AEM99" s="83"/>
      <c r="AEN99" s="83"/>
      <c r="AEO99" s="83"/>
      <c r="AEP99" s="83"/>
      <c r="AEQ99" s="83"/>
      <c r="AER99" s="83"/>
      <c r="AES99" s="83"/>
      <c r="AET99" s="83"/>
      <c r="AEU99" s="83"/>
      <c r="AEV99" s="83"/>
      <c r="AEW99" s="83"/>
      <c r="AEX99" s="83"/>
      <c r="AEY99" s="83"/>
      <c r="AEZ99" s="83"/>
      <c r="AFA99" s="83"/>
      <c r="AFB99" s="83"/>
      <c r="AFC99" s="83"/>
      <c r="AFD99" s="83"/>
      <c r="AFE99" s="83"/>
      <c r="AFF99" s="83"/>
      <c r="AFG99" s="83"/>
      <c r="AFH99" s="83"/>
      <c r="AFI99" s="83"/>
      <c r="AFJ99" s="83"/>
      <c r="AFK99" s="83"/>
      <c r="AFL99" s="83"/>
      <c r="AFM99" s="83"/>
      <c r="AFN99" s="83"/>
      <c r="AFO99" s="83"/>
      <c r="AFP99" s="83"/>
      <c r="AFQ99" s="83"/>
      <c r="AFR99" s="83"/>
      <c r="AFS99" s="83"/>
      <c r="AFT99" s="83"/>
      <c r="AFU99" s="83"/>
      <c r="AFV99" s="83"/>
      <c r="AFW99" s="83"/>
      <c r="AFX99" s="83"/>
      <c r="AFY99" s="83"/>
      <c r="AFZ99" s="83"/>
      <c r="AGA99" s="83"/>
      <c r="AGB99" s="83"/>
      <c r="AGC99" s="83"/>
      <c r="AGD99" s="83"/>
      <c r="AGE99" s="83"/>
      <c r="AGF99" s="83"/>
      <c r="AGG99" s="83"/>
      <c r="AGH99" s="83"/>
      <c r="AGI99" s="83"/>
      <c r="AGJ99" s="83"/>
      <c r="AGK99" s="83"/>
      <c r="AGL99" s="83"/>
      <c r="AGM99" s="83"/>
      <c r="AGN99" s="83"/>
      <c r="AGO99" s="83"/>
      <c r="AGP99" s="83"/>
      <c r="AGQ99" s="83"/>
      <c r="AGR99" s="83"/>
      <c r="AGS99" s="83"/>
      <c r="AGT99" s="83"/>
      <c r="AGU99" s="83"/>
      <c r="AGV99" s="83"/>
      <c r="AGW99" s="83"/>
      <c r="AGX99" s="83"/>
      <c r="AGY99" s="83"/>
      <c r="AGZ99" s="83"/>
      <c r="AHA99" s="83"/>
      <c r="AHB99" s="83"/>
      <c r="AHC99" s="83"/>
      <c r="AHD99" s="83"/>
      <c r="AHE99" s="83"/>
      <c r="AHF99" s="83"/>
      <c r="AHG99" s="83"/>
      <c r="AHH99" s="83"/>
      <c r="AHI99" s="83"/>
      <c r="AHJ99" s="83"/>
      <c r="AHK99" s="83"/>
      <c r="AHL99" s="83"/>
      <c r="AHM99" s="83"/>
      <c r="AHN99" s="83"/>
      <c r="AHO99" s="83"/>
      <c r="AHP99" s="83"/>
      <c r="AHQ99" s="83"/>
      <c r="AHR99" s="83"/>
      <c r="AHS99" s="83"/>
      <c r="AHT99" s="83"/>
      <c r="AHU99" s="83"/>
      <c r="AHV99" s="83"/>
      <c r="AHW99" s="83"/>
      <c r="AHX99" s="83"/>
      <c r="AHY99" s="83"/>
      <c r="AHZ99" s="83"/>
      <c r="AIA99" s="83"/>
      <c r="AIB99" s="83"/>
      <c r="AIC99" s="83"/>
      <c r="AID99" s="83"/>
      <c r="AIE99" s="83"/>
      <c r="AIF99" s="83"/>
      <c r="AIG99" s="83"/>
      <c r="AIH99" s="83"/>
      <c r="AII99" s="83"/>
      <c r="AIJ99" s="83"/>
      <c r="AIK99" s="83"/>
      <c r="AIL99" s="83"/>
      <c r="AIM99" s="83"/>
      <c r="AIN99" s="83"/>
      <c r="AIO99" s="83"/>
      <c r="AIP99" s="83"/>
      <c r="AIQ99" s="83"/>
      <c r="AIR99" s="83"/>
      <c r="AIS99" s="83"/>
      <c r="AIT99" s="83"/>
      <c r="AIU99" s="83"/>
      <c r="AIV99" s="83"/>
      <c r="AIW99" s="83"/>
      <c r="AIX99" s="83"/>
      <c r="AIY99" s="83"/>
      <c r="AIZ99" s="83"/>
      <c r="AJA99" s="83"/>
      <c r="AJB99" s="83"/>
      <c r="AJC99" s="83"/>
      <c r="AJD99" s="83"/>
      <c r="AJE99" s="83"/>
      <c r="AJF99" s="83"/>
      <c r="AJG99" s="83"/>
      <c r="AJH99" s="83"/>
      <c r="AJI99" s="83"/>
      <c r="AJJ99" s="83"/>
      <c r="AJK99" s="83"/>
      <c r="AJL99" s="83"/>
      <c r="AJM99" s="83"/>
      <c r="AJN99" s="83"/>
      <c r="AJO99" s="83"/>
      <c r="AJP99" s="83"/>
      <c r="AJQ99" s="83"/>
      <c r="AJR99" s="83"/>
      <c r="AJS99" s="83"/>
      <c r="AJT99" s="83"/>
      <c r="AJU99" s="83"/>
      <c r="AJV99" s="83"/>
      <c r="AJW99" s="83"/>
      <c r="AJX99" s="83"/>
      <c r="AJY99" s="83"/>
      <c r="AJZ99" s="83"/>
      <c r="AKA99" s="83"/>
      <c r="AKB99" s="83"/>
      <c r="AKC99" s="83"/>
      <c r="AKD99" s="83"/>
      <c r="AKE99" s="83"/>
      <c r="AKF99" s="83"/>
      <c r="AKG99" s="83"/>
      <c r="AKH99" s="83"/>
      <c r="AKI99" s="83"/>
      <c r="AKJ99" s="83"/>
      <c r="AKK99" s="83"/>
      <c r="AKL99" s="83"/>
      <c r="AKM99" s="83"/>
      <c r="AKN99" s="83"/>
      <c r="AKO99" s="83"/>
      <c r="AKP99" s="83"/>
      <c r="AKQ99" s="83"/>
      <c r="AKR99" s="83"/>
      <c r="AKS99" s="83"/>
      <c r="AKT99" s="83"/>
      <c r="AKU99" s="83"/>
      <c r="AKV99" s="83"/>
      <c r="AKW99" s="83"/>
      <c r="AKX99" s="83"/>
      <c r="AKY99" s="83"/>
      <c r="AKZ99" s="83"/>
      <c r="ALA99" s="83"/>
      <c r="ALB99" s="83"/>
      <c r="ALC99" s="83"/>
      <c r="ALD99" s="83"/>
      <c r="ALE99" s="83"/>
      <c r="ALF99" s="83"/>
      <c r="ALG99" s="83"/>
      <c r="ALH99" s="83"/>
      <c r="ALI99" s="83"/>
      <c r="ALJ99" s="83"/>
      <c r="ALK99" s="83"/>
      <c r="ALL99" s="83"/>
      <c r="ALM99" s="83"/>
      <c r="ALN99" s="83"/>
      <c r="ALO99" s="83"/>
      <c r="ALP99" s="83"/>
      <c r="ALQ99" s="83"/>
      <c r="ALR99" s="83"/>
      <c r="ALS99" s="83"/>
      <c r="ALT99" s="83"/>
      <c r="ALU99" s="83"/>
      <c r="ALV99" s="83"/>
      <c r="ALW99" s="83"/>
      <c r="ALX99" s="83"/>
      <c r="ALY99" s="83"/>
      <c r="ALZ99" s="83"/>
      <c r="AMA99" s="83"/>
      <c r="AMB99" s="83"/>
      <c r="AMC99" s="83"/>
      <c r="AMD99" s="83"/>
      <c r="AME99" s="83"/>
      <c r="AMF99" s="83"/>
      <c r="AMG99" s="83"/>
      <c r="AMH99" s="83"/>
      <c r="AMI99" s="83"/>
      <c r="AMJ99" s="83"/>
      <c r="AMK99" s="83"/>
      <c r="AML99" s="83"/>
      <c r="AMM99" s="83"/>
      <c r="AMN99" s="83"/>
      <c r="AMO99" s="83"/>
      <c r="AMP99" s="83"/>
      <c r="AMQ99" s="83"/>
      <c r="AMR99" s="83"/>
      <c r="AMS99" s="83"/>
      <c r="AMT99" s="83"/>
      <c r="AMU99" s="83"/>
      <c r="AMV99" s="83"/>
      <c r="AMW99" s="83"/>
      <c r="AMX99" s="83"/>
      <c r="AMY99" s="83"/>
      <c r="AMZ99" s="83"/>
      <c r="ANA99" s="83"/>
      <c r="ANB99" s="83"/>
      <c r="ANC99" s="83"/>
      <c r="AND99" s="83"/>
      <c r="ANE99" s="83"/>
      <c r="ANF99" s="83"/>
      <c r="ANG99" s="83"/>
      <c r="ANH99" s="83"/>
      <c r="ANI99" s="83"/>
      <c r="ANJ99" s="83"/>
      <c r="ANK99" s="83"/>
      <c r="ANL99" s="83"/>
      <c r="ANM99" s="83"/>
      <c r="ANN99" s="83"/>
      <c r="ANO99" s="83"/>
      <c r="ANP99" s="83"/>
      <c r="ANQ99" s="83"/>
      <c r="ANR99" s="83"/>
      <c r="ANS99" s="83"/>
      <c r="ANT99" s="83"/>
      <c r="ANU99" s="83"/>
      <c r="ANV99" s="83"/>
      <c r="ANW99" s="83"/>
      <c r="ANX99" s="83"/>
      <c r="ANY99" s="83"/>
      <c r="ANZ99" s="83"/>
      <c r="AOA99" s="83"/>
      <c r="AOB99" s="83"/>
      <c r="AOC99" s="83"/>
      <c r="AOD99" s="83"/>
      <c r="AOE99" s="83"/>
      <c r="AOF99" s="83"/>
      <c r="AOG99" s="83"/>
      <c r="AOH99" s="83"/>
      <c r="AOI99" s="83"/>
      <c r="AOJ99" s="83"/>
      <c r="AOK99" s="83"/>
      <c r="AOL99" s="83"/>
      <c r="AOM99" s="83"/>
      <c r="AON99" s="83"/>
      <c r="AOO99" s="83"/>
      <c r="AOP99" s="83"/>
      <c r="AOQ99" s="83"/>
      <c r="AOR99" s="83"/>
      <c r="AOS99" s="83"/>
      <c r="AOT99" s="83"/>
      <c r="AOU99" s="83"/>
      <c r="AOV99" s="83"/>
      <c r="AOW99" s="83"/>
      <c r="AOX99" s="83"/>
      <c r="AOY99" s="83"/>
      <c r="AOZ99" s="83"/>
      <c r="APA99" s="83"/>
      <c r="APB99" s="83"/>
      <c r="APC99" s="83"/>
      <c r="APD99" s="83"/>
      <c r="APE99" s="83"/>
      <c r="APF99" s="83"/>
      <c r="APG99" s="83"/>
      <c r="APH99" s="83"/>
      <c r="API99" s="83"/>
      <c r="APJ99" s="83"/>
      <c r="APK99" s="83"/>
      <c r="APL99" s="83"/>
      <c r="APM99" s="83"/>
      <c r="APN99" s="83"/>
      <c r="APO99" s="83"/>
      <c r="APP99" s="83"/>
      <c r="APQ99" s="83"/>
      <c r="APR99" s="83"/>
      <c r="APS99" s="83"/>
      <c r="APT99" s="83"/>
      <c r="APU99" s="83"/>
      <c r="APV99" s="83"/>
      <c r="APW99" s="83"/>
      <c r="APX99" s="83"/>
      <c r="APY99" s="83"/>
      <c r="APZ99" s="83"/>
      <c r="AQA99" s="83"/>
      <c r="AQB99" s="83"/>
      <c r="AQC99" s="83"/>
      <c r="AQD99" s="83"/>
      <c r="AQE99" s="83"/>
      <c r="AQF99" s="83"/>
      <c r="AQG99" s="83"/>
      <c r="AQH99" s="83"/>
      <c r="AQI99" s="83"/>
      <c r="AQJ99" s="83"/>
      <c r="AQK99" s="83"/>
      <c r="AQL99" s="83"/>
      <c r="AQM99" s="83"/>
      <c r="AQN99" s="83"/>
      <c r="AQO99" s="83"/>
      <c r="AQP99" s="83"/>
      <c r="AQQ99" s="83"/>
      <c r="AQR99" s="83"/>
      <c r="AQS99" s="83"/>
      <c r="AQT99" s="83"/>
      <c r="AQU99" s="83"/>
      <c r="AQV99" s="83"/>
      <c r="AQW99" s="83"/>
      <c r="AQX99" s="83"/>
      <c r="AQY99" s="83"/>
      <c r="AQZ99" s="83"/>
      <c r="ARA99" s="83"/>
      <c r="ARB99" s="83"/>
      <c r="ARC99" s="83"/>
      <c r="ARD99" s="83"/>
      <c r="ARE99" s="83"/>
      <c r="ARF99" s="83"/>
      <c r="ARG99" s="83"/>
      <c r="ARH99" s="83"/>
      <c r="ARI99" s="83"/>
      <c r="ARJ99" s="83"/>
      <c r="ARK99" s="83"/>
      <c r="ARL99" s="83"/>
      <c r="ARM99" s="83"/>
      <c r="ARN99" s="83"/>
      <c r="ARO99" s="83"/>
      <c r="ARP99" s="83"/>
      <c r="ARQ99" s="83"/>
      <c r="ARR99" s="83"/>
      <c r="ARS99" s="83"/>
      <c r="ART99" s="83"/>
      <c r="ARU99" s="83"/>
      <c r="ARV99" s="83"/>
      <c r="ARW99" s="83"/>
      <c r="ARX99" s="83"/>
      <c r="ARY99" s="83"/>
      <c r="ARZ99" s="83"/>
      <c r="ASA99" s="83"/>
      <c r="ASB99" s="83"/>
      <c r="ASC99" s="83"/>
      <c r="ASD99" s="83"/>
      <c r="ASE99" s="83"/>
      <c r="ASF99" s="83"/>
      <c r="ASG99" s="83"/>
      <c r="ASH99" s="83"/>
      <c r="ASI99" s="83"/>
      <c r="ASJ99" s="83"/>
      <c r="ASK99" s="83"/>
      <c r="ASL99" s="83"/>
      <c r="ASM99" s="83"/>
      <c r="ASN99" s="83"/>
      <c r="ASO99" s="83"/>
      <c r="ASP99" s="83"/>
      <c r="ASQ99" s="83"/>
      <c r="ASR99" s="83"/>
      <c r="ASS99" s="83"/>
      <c r="AST99" s="83"/>
      <c r="ASU99" s="83"/>
      <c r="ASV99" s="83"/>
      <c r="ASW99" s="83"/>
      <c r="ASX99" s="83"/>
      <c r="ASY99" s="83"/>
      <c r="ASZ99" s="83"/>
      <c r="ATA99" s="83"/>
      <c r="ATB99" s="83"/>
      <c r="ATC99" s="83"/>
      <c r="ATD99" s="83"/>
      <c r="ATE99" s="83"/>
      <c r="ATF99" s="83"/>
      <c r="ATG99" s="83"/>
      <c r="ATH99" s="83"/>
      <c r="ATI99" s="83"/>
      <c r="ATJ99" s="83"/>
      <c r="ATK99" s="83"/>
      <c r="ATL99" s="83"/>
      <c r="ATM99" s="83"/>
      <c r="ATN99" s="83"/>
      <c r="ATO99" s="83"/>
      <c r="ATP99" s="83"/>
      <c r="ATQ99" s="83"/>
      <c r="ATR99" s="83"/>
      <c r="ATS99" s="83"/>
      <c r="ATT99" s="83"/>
      <c r="ATU99" s="83"/>
      <c r="ATV99" s="83"/>
      <c r="ATW99" s="83"/>
      <c r="ATX99" s="83"/>
      <c r="ATY99" s="83"/>
      <c r="ATZ99" s="83"/>
      <c r="AUA99" s="83"/>
      <c r="AUB99" s="83"/>
      <c r="AUC99" s="83"/>
      <c r="AUD99" s="83"/>
      <c r="AUE99" s="83"/>
      <c r="AUF99" s="83"/>
      <c r="AUG99" s="83"/>
      <c r="AUH99" s="83"/>
      <c r="AUI99" s="83"/>
      <c r="AUJ99" s="83"/>
      <c r="AUK99" s="83"/>
      <c r="AUL99" s="83"/>
      <c r="AUM99" s="83"/>
      <c r="AUN99" s="83"/>
      <c r="AUO99" s="83"/>
      <c r="AUP99" s="83"/>
      <c r="AUQ99" s="83"/>
      <c r="AUR99" s="83"/>
      <c r="AUS99" s="83"/>
      <c r="AUT99" s="83"/>
      <c r="AUU99" s="83"/>
      <c r="AUV99" s="83"/>
      <c r="AUW99" s="83"/>
      <c r="AUX99" s="83"/>
      <c r="AUY99" s="83"/>
      <c r="AUZ99" s="83"/>
      <c r="AVA99" s="83"/>
      <c r="AVB99" s="83"/>
      <c r="AVC99" s="83"/>
      <c r="AVD99" s="83"/>
      <c r="AVE99" s="83"/>
      <c r="AVF99" s="83"/>
      <c r="AVG99" s="83"/>
      <c r="AVH99" s="83"/>
      <c r="AVI99" s="83"/>
      <c r="AVJ99" s="83"/>
      <c r="AVK99" s="83"/>
      <c r="AVL99" s="83"/>
      <c r="AVM99" s="83"/>
      <c r="AVN99" s="83"/>
      <c r="AVO99" s="83"/>
      <c r="AVP99" s="83"/>
      <c r="AVQ99" s="83"/>
      <c r="AVR99" s="83"/>
      <c r="AVS99" s="83"/>
      <c r="AVT99" s="83"/>
      <c r="AVU99" s="83"/>
      <c r="AVV99" s="83"/>
      <c r="AVW99" s="83"/>
      <c r="AVX99" s="83"/>
      <c r="AVY99" s="83"/>
      <c r="AVZ99" s="83"/>
      <c r="AWA99" s="83"/>
      <c r="AWB99" s="83"/>
      <c r="AWC99" s="83"/>
      <c r="AWD99" s="83"/>
      <c r="AWE99" s="83"/>
      <c r="AWF99" s="83"/>
      <c r="AWG99" s="83"/>
      <c r="AWH99" s="83"/>
      <c r="AWI99" s="83"/>
      <c r="AWJ99" s="83"/>
      <c r="AWK99" s="83"/>
      <c r="AWL99" s="83"/>
      <c r="AWM99" s="83"/>
      <c r="AWN99" s="83"/>
      <c r="AWO99" s="83"/>
      <c r="AWP99" s="83"/>
      <c r="AWQ99" s="83"/>
      <c r="AWR99" s="83"/>
      <c r="AWS99" s="83"/>
      <c r="AWT99" s="83"/>
      <c r="AWU99" s="83"/>
      <c r="AWV99" s="83"/>
      <c r="AWW99" s="83"/>
      <c r="AWX99" s="83"/>
      <c r="AWY99" s="83"/>
      <c r="AWZ99" s="83"/>
      <c r="AXA99" s="83"/>
      <c r="AXB99" s="83"/>
      <c r="AXC99" s="83"/>
      <c r="AXD99" s="83"/>
      <c r="AXE99" s="83"/>
      <c r="AXF99" s="83"/>
      <c r="AXG99" s="83"/>
      <c r="AXH99" s="83"/>
      <c r="AXI99" s="83"/>
      <c r="AXJ99" s="83"/>
      <c r="AXK99" s="83"/>
      <c r="AXL99" s="83"/>
      <c r="AXM99" s="83"/>
      <c r="AXN99" s="83"/>
      <c r="AXO99" s="83"/>
      <c r="AXP99" s="83"/>
      <c r="AXQ99" s="83"/>
      <c r="AXR99" s="83"/>
      <c r="AXS99" s="83"/>
      <c r="AXT99" s="83"/>
      <c r="AXU99" s="83"/>
      <c r="AXV99" s="83"/>
      <c r="AXW99" s="83"/>
      <c r="AXX99" s="83"/>
      <c r="AXY99" s="83"/>
      <c r="AXZ99" s="83"/>
      <c r="AYA99" s="83"/>
      <c r="AYB99" s="83"/>
      <c r="AYC99" s="83"/>
      <c r="AYD99" s="83"/>
      <c r="AYE99" s="83"/>
      <c r="AYF99" s="83"/>
      <c r="AYG99" s="83"/>
      <c r="AYH99" s="83"/>
      <c r="AYI99" s="83"/>
      <c r="AYJ99" s="83"/>
      <c r="AYK99" s="83"/>
      <c r="AYL99" s="83"/>
      <c r="AYM99" s="83"/>
      <c r="AYN99" s="83"/>
      <c r="AYO99" s="83"/>
      <c r="AYP99" s="83"/>
      <c r="AYQ99" s="83"/>
      <c r="AYR99" s="83"/>
      <c r="AYS99" s="83"/>
      <c r="AYT99" s="83"/>
      <c r="AYU99" s="83"/>
      <c r="AYV99" s="83"/>
      <c r="AYW99" s="83"/>
      <c r="AYX99" s="83"/>
      <c r="AYY99" s="83"/>
      <c r="AYZ99" s="83"/>
      <c r="AZA99" s="83"/>
      <c r="AZB99" s="83"/>
      <c r="AZC99" s="83"/>
      <c r="AZD99" s="83"/>
      <c r="AZE99" s="83"/>
      <c r="AZF99" s="83"/>
      <c r="AZG99" s="83"/>
      <c r="AZH99" s="83"/>
      <c r="AZI99" s="83"/>
      <c r="AZJ99" s="83"/>
      <c r="AZK99" s="83"/>
      <c r="AZL99" s="83"/>
      <c r="AZM99" s="83"/>
      <c r="AZN99" s="83"/>
      <c r="AZO99" s="83"/>
      <c r="AZP99" s="83"/>
      <c r="AZQ99" s="83"/>
      <c r="AZR99" s="83"/>
      <c r="AZS99" s="83"/>
      <c r="AZT99" s="83"/>
      <c r="AZU99" s="83"/>
      <c r="AZV99" s="83"/>
      <c r="AZW99" s="83"/>
      <c r="AZX99" s="83"/>
      <c r="AZY99" s="83"/>
      <c r="AZZ99" s="83"/>
      <c r="BAA99" s="83"/>
      <c r="BAB99" s="83"/>
      <c r="BAC99" s="83"/>
      <c r="BAD99" s="83"/>
      <c r="BAE99" s="83"/>
      <c r="BAF99" s="83"/>
      <c r="BAG99" s="83"/>
      <c r="BAH99" s="83"/>
      <c r="BAI99" s="83"/>
      <c r="BAJ99" s="83"/>
      <c r="BAK99" s="83"/>
      <c r="BAL99" s="83"/>
      <c r="BAM99" s="83"/>
      <c r="BAN99" s="83"/>
      <c r="BAO99" s="83"/>
      <c r="BAP99" s="83"/>
      <c r="BAQ99" s="83"/>
      <c r="BAR99" s="83"/>
      <c r="BAS99" s="83"/>
      <c r="BAT99" s="83"/>
      <c r="BAU99" s="83"/>
      <c r="BAV99" s="83"/>
      <c r="BAW99" s="83"/>
      <c r="BAX99" s="83"/>
      <c r="BAY99" s="83"/>
      <c r="BAZ99" s="83"/>
      <c r="BBA99" s="83"/>
      <c r="BBB99" s="83"/>
      <c r="BBC99" s="83"/>
      <c r="BBD99" s="83"/>
      <c r="BBE99" s="83"/>
      <c r="BBF99" s="83"/>
      <c r="BBG99" s="83"/>
      <c r="BBH99" s="83"/>
      <c r="BBI99" s="83"/>
      <c r="BBJ99" s="83"/>
      <c r="BBK99" s="83"/>
      <c r="BBL99" s="83"/>
      <c r="BBM99" s="83"/>
      <c r="BBN99" s="83"/>
      <c r="BBO99" s="83"/>
      <c r="BBP99" s="83"/>
      <c r="BBQ99" s="83"/>
      <c r="BBR99" s="83"/>
      <c r="BBS99" s="83"/>
      <c r="BBT99" s="83"/>
      <c r="BBU99" s="83"/>
      <c r="BBV99" s="83"/>
      <c r="BBW99" s="83"/>
      <c r="BBX99" s="83"/>
      <c r="BBY99" s="83"/>
      <c r="BBZ99" s="83"/>
      <c r="BCA99" s="83"/>
      <c r="BCB99" s="83"/>
      <c r="BCC99" s="83"/>
      <c r="BCD99" s="83"/>
      <c r="BCE99" s="83"/>
      <c r="BCF99" s="83"/>
      <c r="BCG99" s="83"/>
      <c r="BCH99" s="83"/>
      <c r="BCI99" s="83"/>
      <c r="BCJ99" s="83"/>
      <c r="BCK99" s="83"/>
      <c r="BCL99" s="83"/>
      <c r="BCM99" s="83"/>
      <c r="BCN99" s="83"/>
      <c r="BCO99" s="83"/>
      <c r="BCP99" s="83"/>
      <c r="BCQ99" s="83"/>
      <c r="BCR99" s="83"/>
      <c r="BCS99" s="83"/>
      <c r="BCT99" s="83"/>
      <c r="BCU99" s="83"/>
      <c r="BCV99" s="83"/>
      <c r="BCW99" s="83"/>
      <c r="BCX99" s="83"/>
      <c r="BCY99" s="83"/>
      <c r="BCZ99" s="83"/>
      <c r="BDA99" s="83"/>
      <c r="BDB99" s="83"/>
      <c r="BDC99" s="83"/>
      <c r="BDD99" s="83"/>
      <c r="BDE99" s="83"/>
      <c r="BDF99" s="83"/>
      <c r="BDG99" s="83"/>
      <c r="BDH99" s="83"/>
      <c r="BDI99" s="83"/>
      <c r="BDJ99" s="83"/>
      <c r="BDK99" s="83"/>
      <c r="BDL99" s="83"/>
      <c r="BDM99" s="83"/>
      <c r="BDN99" s="83"/>
      <c r="BDO99" s="83"/>
      <c r="BDP99" s="83"/>
      <c r="BDQ99" s="83"/>
      <c r="BDR99" s="83"/>
      <c r="BDS99" s="83"/>
      <c r="BDT99" s="83"/>
      <c r="BDU99" s="83"/>
      <c r="BDV99" s="83"/>
      <c r="BDW99" s="83"/>
      <c r="BDX99" s="83"/>
      <c r="BDY99" s="83"/>
      <c r="BDZ99" s="83"/>
      <c r="BEA99" s="83"/>
      <c r="BEB99" s="83"/>
      <c r="BEC99" s="83"/>
      <c r="BED99" s="83"/>
      <c r="BEE99" s="83"/>
      <c r="BEF99" s="83"/>
      <c r="BEG99" s="83"/>
      <c r="BEH99" s="83"/>
      <c r="BEI99" s="83"/>
      <c r="BEJ99" s="83"/>
      <c r="BEK99" s="83"/>
      <c r="BEL99" s="83"/>
      <c r="BEM99" s="83"/>
      <c r="BEN99" s="83"/>
      <c r="BEO99" s="83"/>
      <c r="BEP99" s="83"/>
      <c r="BEQ99" s="83"/>
      <c r="BER99" s="83"/>
      <c r="BES99" s="83"/>
      <c r="BET99" s="83"/>
      <c r="BEU99" s="83"/>
      <c r="BEV99" s="83"/>
      <c r="BEW99" s="83"/>
      <c r="BEX99" s="83"/>
      <c r="BEY99" s="83"/>
      <c r="BEZ99" s="83"/>
      <c r="BFA99" s="83"/>
      <c r="BFB99" s="83"/>
      <c r="BFC99" s="83"/>
      <c r="BFD99" s="83"/>
      <c r="BFE99" s="83"/>
      <c r="BFF99" s="83"/>
      <c r="BFG99" s="83"/>
      <c r="BFH99" s="83"/>
      <c r="BFI99" s="83"/>
      <c r="BFJ99" s="83"/>
      <c r="BFK99" s="83"/>
      <c r="BFL99" s="83"/>
      <c r="BFM99" s="83"/>
      <c r="BFN99" s="83"/>
      <c r="BFO99" s="83"/>
      <c r="BFP99" s="83"/>
      <c r="BFQ99" s="83"/>
      <c r="BFR99" s="83"/>
      <c r="BFS99" s="83"/>
      <c r="BFT99" s="83"/>
      <c r="BFU99" s="83"/>
      <c r="BFV99" s="83"/>
      <c r="BFW99" s="83"/>
      <c r="BFX99" s="83"/>
      <c r="BFY99" s="83"/>
      <c r="BFZ99" s="83"/>
      <c r="BGA99" s="83"/>
      <c r="BGB99" s="83"/>
      <c r="BGC99" s="83"/>
      <c r="BGD99" s="83"/>
      <c r="BGE99" s="83"/>
      <c r="BGF99" s="83"/>
      <c r="BGG99" s="83"/>
      <c r="BGH99" s="83"/>
      <c r="BGI99" s="83"/>
      <c r="BGJ99" s="83"/>
      <c r="BGK99" s="83"/>
      <c r="BGL99" s="83"/>
      <c r="BGM99" s="83"/>
      <c r="BGN99" s="83"/>
      <c r="BGO99" s="83"/>
      <c r="BGP99" s="83"/>
      <c r="BGQ99" s="83"/>
      <c r="BGR99" s="83"/>
      <c r="BGS99" s="83"/>
      <c r="BGT99" s="83"/>
      <c r="BGU99" s="83"/>
      <c r="BGV99" s="83"/>
      <c r="BGW99" s="83"/>
      <c r="BGX99" s="83"/>
      <c r="BGY99" s="83"/>
      <c r="BGZ99" s="83"/>
      <c r="BHA99" s="83"/>
      <c r="BHB99" s="83"/>
      <c r="BHC99" s="83"/>
      <c r="BHD99" s="83"/>
      <c r="BHE99" s="83"/>
      <c r="BHF99" s="83"/>
      <c r="BHG99" s="83"/>
      <c r="BHH99" s="83"/>
      <c r="BHI99" s="83"/>
      <c r="BHJ99" s="83"/>
      <c r="BHK99" s="83"/>
      <c r="BHL99" s="83"/>
      <c r="BHM99" s="83"/>
      <c r="BHN99" s="83"/>
      <c r="BHO99" s="83"/>
      <c r="BHP99" s="83"/>
      <c r="BHQ99" s="83"/>
      <c r="BHR99" s="83"/>
      <c r="BHS99" s="83"/>
      <c r="BHT99" s="83"/>
      <c r="BHU99" s="83"/>
      <c r="BHV99" s="83"/>
      <c r="BHW99" s="83"/>
      <c r="BHX99" s="83"/>
      <c r="BHY99" s="83"/>
      <c r="BHZ99" s="83"/>
      <c r="BIA99" s="83"/>
      <c r="BIB99" s="83"/>
      <c r="BIC99" s="83"/>
      <c r="BID99" s="83"/>
      <c r="BIE99" s="83"/>
      <c r="BIF99" s="83"/>
      <c r="BIG99" s="83"/>
      <c r="BIH99" s="83"/>
      <c r="BII99" s="83"/>
      <c r="BIJ99" s="83"/>
      <c r="BIK99" s="83"/>
      <c r="BIL99" s="83"/>
      <c r="BIM99" s="83"/>
      <c r="BIN99" s="83"/>
      <c r="BIO99" s="83"/>
      <c r="BIP99" s="83"/>
      <c r="BIQ99" s="83"/>
      <c r="BIR99" s="83"/>
      <c r="BIS99" s="83"/>
      <c r="BIT99" s="83"/>
      <c r="BIU99" s="83"/>
      <c r="BIV99" s="83"/>
      <c r="BIW99" s="83"/>
      <c r="BIX99" s="83"/>
      <c r="BIY99" s="83"/>
      <c r="BIZ99" s="83"/>
      <c r="BJA99" s="83"/>
      <c r="BJB99" s="83"/>
      <c r="BJC99" s="83"/>
      <c r="BJD99" s="83"/>
      <c r="BJE99" s="83"/>
      <c r="BJF99" s="83"/>
      <c r="BJG99" s="83"/>
      <c r="BJH99" s="83"/>
      <c r="BJI99" s="83"/>
      <c r="BJJ99" s="83"/>
      <c r="BJK99" s="83"/>
      <c r="BJL99" s="83"/>
      <c r="BJM99" s="83"/>
      <c r="BJN99" s="83"/>
      <c r="BJO99" s="83"/>
      <c r="BJP99" s="83"/>
      <c r="BJQ99" s="83"/>
      <c r="BJR99" s="83"/>
      <c r="BJS99" s="83"/>
      <c r="BJT99" s="83"/>
      <c r="BJU99" s="83"/>
      <c r="BJV99" s="83"/>
      <c r="BJW99" s="83"/>
      <c r="BJX99" s="83"/>
      <c r="BJY99" s="83"/>
      <c r="BJZ99" s="83"/>
      <c r="BKA99" s="83"/>
      <c r="BKB99" s="83"/>
      <c r="BKC99" s="83"/>
      <c r="BKD99" s="83"/>
      <c r="BKE99" s="83"/>
      <c r="BKF99" s="83"/>
      <c r="BKG99" s="83"/>
      <c r="BKH99" s="83"/>
      <c r="BKI99" s="83"/>
      <c r="BKJ99" s="83"/>
      <c r="BKK99" s="83"/>
      <c r="BKL99" s="83"/>
      <c r="BKM99" s="83"/>
      <c r="BKN99" s="83"/>
      <c r="BKO99" s="83"/>
      <c r="BKP99" s="83"/>
      <c r="BKQ99" s="83"/>
      <c r="BKR99" s="83"/>
      <c r="BKS99" s="83"/>
      <c r="BKT99" s="83"/>
      <c r="BKU99" s="83"/>
      <c r="BKV99" s="83"/>
      <c r="BKW99" s="83"/>
      <c r="BKX99" s="83"/>
      <c r="BKY99" s="83"/>
      <c r="BKZ99" s="83"/>
      <c r="BLA99" s="83"/>
      <c r="BLB99" s="83"/>
      <c r="BLC99" s="83"/>
      <c r="BLD99" s="83"/>
      <c r="BLE99" s="83"/>
      <c r="BLF99" s="83"/>
      <c r="BLG99" s="83"/>
      <c r="BLH99" s="83"/>
      <c r="BLI99" s="83"/>
      <c r="BLJ99" s="83"/>
      <c r="BLK99" s="83"/>
      <c r="BLL99" s="83"/>
      <c r="BLM99" s="83"/>
      <c r="BLN99" s="83"/>
      <c r="BLO99" s="83"/>
      <c r="BLP99" s="83"/>
      <c r="BLQ99" s="83"/>
      <c r="BLR99" s="83"/>
      <c r="BLS99" s="83"/>
      <c r="BLT99" s="83"/>
      <c r="BLU99" s="83"/>
      <c r="BLV99" s="83"/>
      <c r="BLW99" s="83"/>
      <c r="BLX99" s="83"/>
      <c r="BLY99" s="83"/>
      <c r="BLZ99" s="83"/>
      <c r="BMA99" s="83"/>
      <c r="BMB99" s="83"/>
      <c r="BMC99" s="83"/>
      <c r="BMD99" s="83"/>
      <c r="BME99" s="83"/>
      <c r="BMF99" s="83"/>
      <c r="BMG99" s="83"/>
      <c r="BMH99" s="83"/>
      <c r="BMI99" s="83"/>
      <c r="BMJ99" s="83"/>
      <c r="BMK99" s="83"/>
      <c r="BML99" s="83"/>
      <c r="BMM99" s="83"/>
      <c r="BMN99" s="83"/>
      <c r="BMO99" s="83"/>
      <c r="BMP99" s="83"/>
      <c r="BMQ99" s="83"/>
      <c r="BMR99" s="83"/>
      <c r="BMS99" s="83"/>
      <c r="BMT99" s="83"/>
      <c r="BMU99" s="83"/>
      <c r="BMV99" s="83"/>
      <c r="BMW99" s="83"/>
      <c r="BMX99" s="83"/>
      <c r="BMY99" s="83"/>
      <c r="BMZ99" s="83"/>
      <c r="BNA99" s="83"/>
      <c r="BNB99" s="83"/>
      <c r="BNC99" s="83"/>
      <c r="BND99" s="83"/>
      <c r="BNE99" s="83"/>
      <c r="BNF99" s="83"/>
      <c r="BNG99" s="83"/>
      <c r="BNH99" s="83"/>
      <c r="BNI99" s="83"/>
      <c r="BNJ99" s="83"/>
      <c r="BNK99" s="83"/>
      <c r="BNL99" s="83"/>
      <c r="BNM99" s="83"/>
      <c r="BNN99" s="83"/>
      <c r="BNO99" s="83"/>
      <c r="BNP99" s="83"/>
      <c r="BNQ99" s="83"/>
      <c r="BNR99" s="83"/>
      <c r="BNS99" s="83"/>
      <c r="BNT99" s="83"/>
      <c r="BNU99" s="83"/>
      <c r="BNV99" s="83"/>
      <c r="BNW99" s="83"/>
      <c r="BNX99" s="83"/>
      <c r="BNY99" s="83"/>
      <c r="BNZ99" s="83"/>
      <c r="BOA99" s="83"/>
      <c r="BOB99" s="83"/>
      <c r="BOC99" s="83"/>
      <c r="BOD99" s="83"/>
      <c r="BOE99" s="83"/>
      <c r="BOF99" s="83"/>
      <c r="BOG99" s="83"/>
      <c r="BOH99" s="83"/>
      <c r="BOI99" s="83"/>
      <c r="BOJ99" s="83"/>
      <c r="BOK99" s="83"/>
      <c r="BOL99" s="83"/>
      <c r="BOM99" s="83"/>
      <c r="BON99" s="83"/>
      <c r="BOO99" s="83"/>
      <c r="BOP99" s="83"/>
      <c r="BOQ99" s="83"/>
      <c r="BOR99" s="83"/>
      <c r="BOS99" s="83"/>
      <c r="BOT99" s="83"/>
      <c r="BOU99" s="83"/>
      <c r="BOV99" s="83"/>
      <c r="BOW99" s="83"/>
      <c r="BOX99" s="83"/>
      <c r="BOY99" s="83"/>
      <c r="BOZ99" s="83"/>
      <c r="BPA99" s="83"/>
      <c r="BPB99" s="83"/>
      <c r="BPC99" s="83"/>
      <c r="BPD99" s="83"/>
      <c r="BPE99" s="83"/>
      <c r="BPF99" s="83"/>
      <c r="BPG99" s="83"/>
      <c r="BPH99" s="83"/>
      <c r="BPI99" s="83"/>
      <c r="BPJ99" s="83"/>
      <c r="BPK99" s="83"/>
      <c r="BPL99" s="83"/>
      <c r="BPM99" s="83"/>
      <c r="BPN99" s="83"/>
      <c r="BPO99" s="83"/>
      <c r="BPP99" s="83"/>
      <c r="BPQ99" s="83"/>
      <c r="BPR99" s="83"/>
      <c r="BPS99" s="83"/>
      <c r="BPT99" s="83"/>
      <c r="BPU99" s="83"/>
      <c r="BPV99" s="83"/>
      <c r="BPW99" s="83"/>
      <c r="BPX99" s="83"/>
      <c r="BPY99" s="83"/>
      <c r="BPZ99" s="83"/>
      <c r="BQA99" s="83"/>
      <c r="BQB99" s="83"/>
      <c r="BQC99" s="83"/>
      <c r="BQD99" s="83"/>
      <c r="BQE99" s="83"/>
      <c r="BQF99" s="83"/>
      <c r="BQG99" s="83"/>
      <c r="BQH99" s="83"/>
      <c r="BQI99" s="83"/>
      <c r="BQJ99" s="83"/>
      <c r="BQK99" s="83"/>
      <c r="BQL99" s="83"/>
      <c r="BQM99" s="83"/>
      <c r="BQN99" s="83"/>
      <c r="BQO99" s="83"/>
      <c r="BQP99" s="83"/>
      <c r="BQQ99" s="83"/>
      <c r="BQR99" s="83"/>
      <c r="BQS99" s="83"/>
      <c r="BQT99" s="83"/>
      <c r="BQU99" s="83"/>
      <c r="BQV99" s="83"/>
      <c r="BQW99" s="83"/>
      <c r="BQX99" s="83"/>
      <c r="BQY99" s="83"/>
      <c r="BQZ99" s="83"/>
      <c r="BRA99" s="83"/>
      <c r="BRB99" s="83"/>
      <c r="BRC99" s="83"/>
      <c r="BRD99" s="83"/>
      <c r="BRE99" s="83"/>
      <c r="BRF99" s="83"/>
      <c r="BRG99" s="83"/>
      <c r="BRH99" s="83"/>
      <c r="BRI99" s="83"/>
      <c r="BRJ99" s="83"/>
      <c r="BRK99" s="83"/>
      <c r="BRL99" s="83"/>
      <c r="BRM99" s="83"/>
      <c r="BRN99" s="83"/>
      <c r="BRO99" s="83"/>
      <c r="BRP99" s="83"/>
      <c r="BRQ99" s="83"/>
      <c r="BRR99" s="83"/>
      <c r="BRS99" s="83"/>
      <c r="BRT99" s="83"/>
      <c r="BRU99" s="83"/>
      <c r="BRV99" s="83"/>
      <c r="BRW99" s="83"/>
      <c r="BRX99" s="83"/>
      <c r="BRY99" s="83"/>
      <c r="BRZ99" s="83"/>
      <c r="BSA99" s="83"/>
      <c r="BSB99" s="83"/>
      <c r="BSC99" s="83"/>
      <c r="BSD99" s="83"/>
      <c r="BSE99" s="83"/>
      <c r="BSF99" s="83"/>
      <c r="BSG99" s="83"/>
      <c r="BSH99" s="83"/>
      <c r="BSI99" s="83"/>
      <c r="BSJ99" s="83"/>
      <c r="BSK99" s="83"/>
      <c r="BSL99" s="83"/>
      <c r="BSM99" s="83"/>
      <c r="BSN99" s="83"/>
      <c r="BSO99" s="83"/>
      <c r="BSP99" s="83"/>
      <c r="BSQ99" s="83"/>
      <c r="BSR99" s="83"/>
      <c r="BSS99" s="83"/>
      <c r="BST99" s="83"/>
      <c r="BSU99" s="83"/>
      <c r="BSV99" s="83"/>
      <c r="BSW99" s="83"/>
      <c r="BSX99" s="83"/>
      <c r="BSY99" s="83"/>
      <c r="BSZ99" s="83"/>
      <c r="BTA99" s="83"/>
      <c r="BTB99" s="83"/>
      <c r="BTC99" s="83"/>
      <c r="BTD99" s="83"/>
      <c r="BTE99" s="83"/>
      <c r="BTF99" s="83"/>
      <c r="BTG99" s="83"/>
      <c r="BTH99" s="83"/>
      <c r="BTI99" s="83"/>
      <c r="BTJ99" s="83"/>
      <c r="BTK99" s="83"/>
      <c r="BTL99" s="83"/>
      <c r="BTM99" s="83"/>
      <c r="BTN99" s="83"/>
      <c r="BTO99" s="83"/>
      <c r="BTP99" s="83"/>
      <c r="BTQ99" s="83"/>
      <c r="BTR99" s="83"/>
      <c r="BTS99" s="83"/>
      <c r="BTT99" s="83"/>
      <c r="BTU99" s="83"/>
      <c r="BTV99" s="83"/>
      <c r="BTW99" s="83"/>
      <c r="BTX99" s="83"/>
      <c r="BTY99" s="83"/>
      <c r="BTZ99" s="83"/>
      <c r="BUA99" s="83"/>
      <c r="BUB99" s="83"/>
      <c r="BUC99" s="83"/>
      <c r="BUD99" s="83"/>
      <c r="BUE99" s="83"/>
      <c r="BUF99" s="83"/>
      <c r="BUG99" s="83"/>
      <c r="BUH99" s="83"/>
      <c r="BUI99" s="83"/>
      <c r="BUJ99" s="83"/>
      <c r="BUK99" s="83"/>
      <c r="BUL99" s="83"/>
      <c r="BUM99" s="83"/>
      <c r="BUN99" s="83"/>
      <c r="BUO99" s="83"/>
      <c r="BUP99" s="83"/>
      <c r="BUQ99" s="83"/>
      <c r="BUR99" s="83"/>
      <c r="BUS99" s="83"/>
      <c r="BUT99" s="83"/>
      <c r="BUU99" s="83"/>
      <c r="BUV99" s="83"/>
      <c r="BUW99" s="83"/>
      <c r="BUX99" s="83"/>
      <c r="BUY99" s="83"/>
      <c r="BUZ99" s="83"/>
      <c r="BVA99" s="83"/>
      <c r="BVB99" s="83"/>
      <c r="BVC99" s="83"/>
      <c r="BVD99" s="83"/>
      <c r="BVE99" s="83"/>
      <c r="BVF99" s="83"/>
      <c r="BVG99" s="83"/>
      <c r="BVH99" s="83"/>
      <c r="BVI99" s="83"/>
      <c r="BVJ99" s="83"/>
      <c r="BVK99" s="83"/>
      <c r="BVL99" s="83"/>
      <c r="BVM99" s="83"/>
      <c r="BVN99" s="83"/>
      <c r="BVO99" s="83"/>
      <c r="BVP99" s="83"/>
      <c r="BVQ99" s="83"/>
      <c r="BVR99" s="83"/>
      <c r="BVS99" s="83"/>
      <c r="BVT99" s="83"/>
      <c r="BVU99" s="83"/>
      <c r="BVV99" s="83"/>
      <c r="BVW99" s="83"/>
      <c r="BVX99" s="83"/>
      <c r="BVY99" s="83"/>
      <c r="BVZ99" s="83"/>
      <c r="BWA99" s="83"/>
      <c r="BWB99" s="83"/>
      <c r="BWC99" s="83"/>
      <c r="BWD99" s="83"/>
      <c r="BWE99" s="83"/>
      <c r="BWF99" s="83"/>
      <c r="BWG99" s="83"/>
      <c r="BWH99" s="83"/>
      <c r="BWI99" s="83"/>
      <c r="BWJ99" s="83"/>
      <c r="BWK99" s="83"/>
      <c r="BWL99" s="83"/>
      <c r="BWM99" s="83"/>
      <c r="BWN99" s="83"/>
      <c r="BWO99" s="83"/>
      <c r="BWP99" s="83"/>
      <c r="BWQ99" s="83"/>
      <c r="BWR99" s="83"/>
      <c r="BWS99" s="83"/>
      <c r="BWT99" s="83"/>
      <c r="BWU99" s="83"/>
      <c r="BWV99" s="83"/>
      <c r="BWW99" s="83"/>
      <c r="BWX99" s="83"/>
      <c r="BWY99" s="83"/>
      <c r="BWZ99" s="83"/>
      <c r="BXA99" s="83"/>
      <c r="BXB99" s="83"/>
      <c r="BXC99" s="83"/>
      <c r="BXD99" s="83"/>
      <c r="BXE99" s="83"/>
      <c r="BXF99" s="83"/>
      <c r="BXG99" s="83"/>
      <c r="BXH99" s="83"/>
      <c r="BXI99" s="83"/>
      <c r="BXJ99" s="83"/>
      <c r="BXK99" s="83"/>
      <c r="BXL99" s="83"/>
      <c r="BXM99" s="83"/>
      <c r="BXN99" s="83"/>
      <c r="BXO99" s="83"/>
      <c r="BXP99" s="83"/>
      <c r="BXQ99" s="83"/>
      <c r="BXR99" s="83"/>
      <c r="BXS99" s="83"/>
      <c r="BXT99" s="83"/>
      <c r="BXU99" s="83"/>
      <c r="BXV99" s="83"/>
      <c r="BXW99" s="83"/>
      <c r="BXX99" s="83"/>
      <c r="BXY99" s="83"/>
      <c r="BXZ99" s="83"/>
      <c r="BYA99" s="83"/>
      <c r="BYB99" s="83"/>
      <c r="BYC99" s="83"/>
      <c r="BYD99" s="83"/>
      <c r="BYE99" s="83"/>
      <c r="BYF99" s="83"/>
      <c r="BYG99" s="83"/>
      <c r="BYH99" s="83"/>
      <c r="BYI99" s="83"/>
      <c r="BYJ99" s="83"/>
      <c r="BYK99" s="83"/>
      <c r="BYL99" s="83"/>
      <c r="BYM99" s="83"/>
      <c r="BYN99" s="83"/>
      <c r="BYO99" s="83"/>
      <c r="BYP99" s="83"/>
      <c r="BYQ99" s="83"/>
      <c r="BYR99" s="83"/>
      <c r="BYS99" s="83"/>
      <c r="BYT99" s="83"/>
      <c r="BYU99" s="83"/>
      <c r="BYV99" s="83"/>
      <c r="BYW99" s="83"/>
      <c r="BYX99" s="83"/>
      <c r="BYY99" s="83"/>
      <c r="BYZ99" s="83"/>
      <c r="BZA99" s="83"/>
      <c r="BZB99" s="83"/>
      <c r="BZC99" s="83"/>
      <c r="BZD99" s="83"/>
      <c r="BZE99" s="83"/>
      <c r="BZF99" s="83"/>
      <c r="BZG99" s="83"/>
      <c r="BZH99" s="83"/>
      <c r="BZI99" s="83"/>
      <c r="BZJ99" s="83"/>
      <c r="BZK99" s="83"/>
      <c r="BZL99" s="83"/>
      <c r="BZM99" s="83"/>
      <c r="BZN99" s="83"/>
      <c r="BZO99" s="83"/>
      <c r="BZP99" s="83"/>
      <c r="BZQ99" s="83"/>
      <c r="BZR99" s="83"/>
      <c r="BZS99" s="83"/>
      <c r="BZT99" s="83"/>
      <c r="BZU99" s="83"/>
      <c r="BZV99" s="83"/>
      <c r="BZW99" s="83"/>
      <c r="BZX99" s="83"/>
      <c r="BZY99" s="83"/>
      <c r="BZZ99" s="83"/>
      <c r="CAA99" s="83"/>
      <c r="CAB99" s="83"/>
      <c r="CAC99" s="83"/>
      <c r="CAD99" s="83"/>
      <c r="CAE99" s="83"/>
      <c r="CAF99" s="83"/>
      <c r="CAG99" s="83"/>
      <c r="CAH99" s="83"/>
      <c r="CAI99" s="83"/>
      <c r="CAJ99" s="83"/>
      <c r="CAK99" s="83"/>
      <c r="CAL99" s="83"/>
      <c r="CAM99" s="83"/>
      <c r="CAN99" s="83"/>
      <c r="CAO99" s="83"/>
      <c r="CAP99" s="83"/>
      <c r="CAQ99" s="83"/>
      <c r="CAR99" s="83"/>
      <c r="CAS99" s="83"/>
      <c r="CAT99" s="83"/>
      <c r="CAU99" s="83"/>
      <c r="CAV99" s="83"/>
      <c r="CAW99" s="83"/>
      <c r="CAX99" s="83"/>
      <c r="CAY99" s="83"/>
      <c r="CAZ99" s="83"/>
      <c r="CBA99" s="83"/>
      <c r="CBB99" s="83"/>
      <c r="CBC99" s="83"/>
      <c r="CBD99" s="83"/>
      <c r="CBE99" s="83"/>
      <c r="CBF99" s="83"/>
      <c r="CBG99" s="83"/>
      <c r="CBH99" s="83"/>
      <c r="CBI99" s="83"/>
      <c r="CBJ99" s="83"/>
      <c r="CBK99" s="83"/>
      <c r="CBL99" s="83"/>
      <c r="CBM99" s="83"/>
      <c r="CBN99" s="83"/>
      <c r="CBO99" s="83"/>
      <c r="CBP99" s="83"/>
      <c r="CBQ99" s="83"/>
      <c r="CBR99" s="83"/>
      <c r="CBS99" s="83"/>
      <c r="CBT99" s="83"/>
      <c r="CBU99" s="83"/>
      <c r="CBV99" s="83"/>
      <c r="CBW99" s="83"/>
      <c r="CBX99" s="83"/>
      <c r="CBY99" s="83"/>
      <c r="CBZ99" s="83"/>
      <c r="CCA99" s="83"/>
      <c r="CCB99" s="83"/>
      <c r="CCC99" s="83"/>
      <c r="CCD99" s="83"/>
      <c r="CCE99" s="83"/>
      <c r="CCF99" s="83"/>
      <c r="CCG99" s="83"/>
      <c r="CCH99" s="83"/>
      <c r="CCI99" s="83"/>
      <c r="CCJ99" s="83"/>
      <c r="CCK99" s="83"/>
      <c r="CCL99" s="83"/>
      <c r="CCM99" s="83"/>
      <c r="CCN99" s="83"/>
      <c r="CCO99" s="83"/>
      <c r="CCP99" s="83"/>
      <c r="CCQ99" s="83"/>
      <c r="CCR99" s="83"/>
      <c r="CCS99" s="83"/>
      <c r="CCT99" s="83"/>
      <c r="CCU99" s="83"/>
      <c r="CCV99" s="83"/>
      <c r="CCW99" s="83"/>
      <c r="CCX99" s="83"/>
      <c r="CCY99" s="83"/>
      <c r="CCZ99" s="83"/>
      <c r="CDA99" s="83"/>
      <c r="CDB99" s="83"/>
      <c r="CDC99" s="83"/>
      <c r="CDD99" s="83"/>
      <c r="CDE99" s="83"/>
      <c r="CDF99" s="83"/>
      <c r="CDG99" s="83"/>
      <c r="CDH99" s="83"/>
      <c r="CDI99" s="83"/>
      <c r="CDJ99" s="83"/>
      <c r="CDK99" s="83"/>
      <c r="CDL99" s="83"/>
      <c r="CDM99" s="83"/>
      <c r="CDN99" s="83"/>
      <c r="CDO99" s="83"/>
      <c r="CDP99" s="83"/>
      <c r="CDQ99" s="83"/>
      <c r="CDR99" s="83"/>
      <c r="CDS99" s="83"/>
      <c r="CDT99" s="83"/>
      <c r="CDU99" s="83"/>
      <c r="CDV99" s="83"/>
      <c r="CDW99" s="83"/>
      <c r="CDX99" s="83"/>
      <c r="CDY99" s="83"/>
      <c r="CDZ99" s="83"/>
      <c r="CEA99" s="83"/>
      <c r="CEB99" s="83"/>
      <c r="CEC99" s="83"/>
      <c r="CED99" s="83"/>
      <c r="CEE99" s="83"/>
      <c r="CEF99" s="83"/>
      <c r="CEG99" s="83"/>
      <c r="CEH99" s="83"/>
      <c r="CEI99" s="83"/>
      <c r="CEJ99" s="83"/>
      <c r="CEK99" s="83"/>
      <c r="CEL99" s="83"/>
      <c r="CEM99" s="83"/>
      <c r="CEN99" s="83"/>
      <c r="CEO99" s="83"/>
      <c r="CEP99" s="83"/>
      <c r="CEQ99" s="83"/>
      <c r="CER99" s="83"/>
      <c r="CES99" s="83"/>
      <c r="CET99" s="83"/>
      <c r="CEU99" s="83"/>
      <c r="CEV99" s="83"/>
      <c r="CEW99" s="83"/>
      <c r="CEX99" s="83"/>
      <c r="CEY99" s="83"/>
      <c r="CEZ99" s="83"/>
      <c r="CFA99" s="83"/>
      <c r="CFB99" s="83"/>
      <c r="CFC99" s="83"/>
      <c r="CFD99" s="83"/>
      <c r="CFE99" s="83"/>
      <c r="CFF99" s="83"/>
      <c r="CFG99" s="83"/>
      <c r="CFH99" s="83"/>
      <c r="CFI99" s="83"/>
      <c r="CFJ99" s="83"/>
      <c r="CFK99" s="83"/>
      <c r="CFL99" s="83"/>
      <c r="CFM99" s="83"/>
      <c r="CFN99" s="83"/>
      <c r="CFO99" s="83"/>
      <c r="CFP99" s="83"/>
      <c r="CFQ99" s="83"/>
      <c r="CFR99" s="83"/>
      <c r="CFS99" s="83"/>
      <c r="CFT99" s="83"/>
      <c r="CFU99" s="83"/>
      <c r="CFV99" s="83"/>
      <c r="CFW99" s="83"/>
      <c r="CFX99" s="83"/>
      <c r="CFY99" s="83"/>
      <c r="CFZ99" s="83"/>
      <c r="CGA99" s="83"/>
      <c r="CGB99" s="83"/>
      <c r="CGC99" s="83"/>
      <c r="CGD99" s="83"/>
      <c r="CGE99" s="83"/>
      <c r="CGF99" s="83"/>
      <c r="CGG99" s="83"/>
      <c r="CGH99" s="83"/>
      <c r="CGI99" s="83"/>
      <c r="CGJ99" s="83"/>
      <c r="CGK99" s="83"/>
      <c r="CGL99" s="83"/>
      <c r="CGM99" s="83"/>
      <c r="CGN99" s="83"/>
      <c r="CGO99" s="83"/>
      <c r="CGP99" s="83"/>
      <c r="CGQ99" s="83"/>
      <c r="CGR99" s="83"/>
      <c r="CGS99" s="83"/>
      <c r="CGT99" s="83"/>
      <c r="CGU99" s="83"/>
      <c r="CGV99" s="83"/>
      <c r="CGW99" s="83"/>
      <c r="CGX99" s="83"/>
      <c r="CGY99" s="83"/>
      <c r="CGZ99" s="83"/>
      <c r="CHA99" s="83"/>
      <c r="CHB99" s="83"/>
      <c r="CHC99" s="83"/>
      <c r="CHD99" s="83"/>
      <c r="CHE99" s="83"/>
      <c r="CHF99" s="83"/>
      <c r="CHG99" s="83"/>
      <c r="CHH99" s="83"/>
      <c r="CHI99" s="83"/>
      <c r="CHJ99" s="83"/>
      <c r="CHK99" s="83"/>
      <c r="CHL99" s="83"/>
      <c r="CHM99" s="83"/>
      <c r="CHN99" s="83"/>
      <c r="CHO99" s="83"/>
      <c r="CHP99" s="83"/>
      <c r="CHQ99" s="83"/>
      <c r="CHR99" s="83"/>
      <c r="CHS99" s="83"/>
      <c r="CHT99" s="83"/>
      <c r="CHU99" s="83"/>
      <c r="CHV99" s="83"/>
      <c r="CHW99" s="83"/>
      <c r="CHX99" s="83"/>
      <c r="CHY99" s="83"/>
      <c r="CHZ99" s="83"/>
      <c r="CIA99" s="83"/>
      <c r="CIB99" s="83"/>
      <c r="CIC99" s="83"/>
      <c r="CID99" s="83"/>
      <c r="CIE99" s="83"/>
      <c r="CIF99" s="83"/>
      <c r="CIG99" s="83"/>
      <c r="CIH99" s="83"/>
      <c r="CII99" s="83"/>
      <c r="CIJ99" s="83"/>
      <c r="CIK99" s="83"/>
      <c r="CIL99" s="83"/>
      <c r="CIM99" s="83"/>
      <c r="CIN99" s="83"/>
      <c r="CIO99" s="83"/>
      <c r="CIP99" s="83"/>
      <c r="CIQ99" s="83"/>
      <c r="CIR99" s="83"/>
      <c r="CIS99" s="83"/>
      <c r="CIT99" s="83"/>
      <c r="CIU99" s="83"/>
      <c r="CIV99" s="83"/>
      <c r="CIW99" s="83"/>
      <c r="CIX99" s="83"/>
      <c r="CIY99" s="83"/>
      <c r="CIZ99" s="83"/>
      <c r="CJA99" s="83"/>
      <c r="CJB99" s="83"/>
      <c r="CJC99" s="83"/>
      <c r="CJD99" s="83"/>
      <c r="CJE99" s="83"/>
      <c r="CJF99" s="83"/>
      <c r="CJG99" s="83"/>
      <c r="CJH99" s="83"/>
      <c r="CJI99" s="83"/>
      <c r="CJJ99" s="83"/>
      <c r="CJK99" s="83"/>
      <c r="CJL99" s="83"/>
      <c r="CJM99" s="83"/>
      <c r="CJN99" s="83"/>
      <c r="CJO99" s="83"/>
      <c r="CJP99" s="83"/>
      <c r="CJQ99" s="83"/>
      <c r="CJR99" s="83"/>
      <c r="CJS99" s="83"/>
      <c r="CJT99" s="83"/>
      <c r="CJU99" s="83"/>
      <c r="CJV99" s="83"/>
      <c r="CJW99" s="83"/>
      <c r="CJX99" s="83"/>
      <c r="CJY99" s="83"/>
      <c r="CJZ99" s="83"/>
      <c r="CKA99" s="83"/>
      <c r="CKB99" s="83"/>
      <c r="CKC99" s="83"/>
      <c r="CKD99" s="83"/>
      <c r="CKE99" s="83"/>
      <c r="CKF99" s="83"/>
      <c r="CKG99" s="83"/>
      <c r="CKH99" s="83"/>
      <c r="CKI99" s="83"/>
      <c r="CKJ99" s="83"/>
      <c r="CKK99" s="83"/>
      <c r="CKL99" s="83"/>
      <c r="CKM99" s="83"/>
      <c r="CKN99" s="83"/>
      <c r="CKO99" s="83"/>
      <c r="CKP99" s="83"/>
      <c r="CKQ99" s="83"/>
      <c r="CKR99" s="83"/>
      <c r="CKS99" s="83"/>
      <c r="CKT99" s="83"/>
      <c r="CKU99" s="83"/>
      <c r="CKV99" s="83"/>
      <c r="CKW99" s="83"/>
      <c r="CKX99" s="83"/>
      <c r="CKY99" s="83"/>
      <c r="CKZ99" s="83"/>
      <c r="CLA99" s="83"/>
      <c r="CLB99" s="83"/>
      <c r="CLC99" s="83"/>
      <c r="CLD99" s="83"/>
      <c r="CLE99" s="83"/>
      <c r="CLF99" s="83"/>
      <c r="CLG99" s="83"/>
      <c r="CLH99" s="83"/>
      <c r="CLI99" s="83"/>
      <c r="CLJ99" s="83"/>
      <c r="CLK99" s="83"/>
      <c r="CLL99" s="83"/>
      <c r="CLM99" s="83"/>
      <c r="CLN99" s="83"/>
      <c r="CLO99" s="83"/>
      <c r="CLP99" s="83"/>
      <c r="CLQ99" s="83"/>
      <c r="CLR99" s="83"/>
      <c r="CLS99" s="83"/>
      <c r="CLT99" s="83"/>
      <c r="CLU99" s="83"/>
      <c r="CLV99" s="83"/>
      <c r="CLW99" s="83"/>
      <c r="CLX99" s="83"/>
      <c r="CLY99" s="83"/>
      <c r="CLZ99" s="83"/>
      <c r="CMA99" s="83"/>
      <c r="CMB99" s="83"/>
      <c r="CMC99" s="83"/>
      <c r="CMD99" s="83"/>
      <c r="CME99" s="83"/>
      <c r="CMF99" s="83"/>
      <c r="CMG99" s="83"/>
      <c r="CMH99" s="83"/>
      <c r="CMI99" s="83"/>
      <c r="CMJ99" s="83"/>
      <c r="CMK99" s="83"/>
      <c r="CML99" s="83"/>
      <c r="CMM99" s="83"/>
      <c r="CMN99" s="83"/>
      <c r="CMO99" s="83"/>
      <c r="CMP99" s="83"/>
      <c r="CMQ99" s="83"/>
      <c r="CMR99" s="83"/>
      <c r="CMS99" s="83"/>
      <c r="CMT99" s="83"/>
      <c r="CMU99" s="83"/>
      <c r="CMV99" s="83"/>
      <c r="CMW99" s="83"/>
      <c r="CMX99" s="83"/>
      <c r="CMY99" s="83"/>
      <c r="CMZ99" s="83"/>
      <c r="CNA99" s="83"/>
      <c r="CNB99" s="83"/>
      <c r="CNC99" s="83"/>
      <c r="CND99" s="83"/>
      <c r="CNE99" s="83"/>
      <c r="CNF99" s="83"/>
      <c r="CNG99" s="83"/>
      <c r="CNH99" s="83"/>
      <c r="CNI99" s="83"/>
      <c r="CNJ99" s="83"/>
      <c r="CNK99" s="83"/>
      <c r="CNL99" s="83"/>
      <c r="CNM99" s="83"/>
      <c r="CNN99" s="83"/>
      <c r="CNO99" s="83"/>
      <c r="CNP99" s="83"/>
      <c r="CNQ99" s="83"/>
      <c r="CNR99" s="83"/>
      <c r="CNS99" s="83"/>
      <c r="CNT99" s="83"/>
      <c r="CNU99" s="83"/>
      <c r="CNV99" s="83"/>
      <c r="CNW99" s="83"/>
      <c r="CNX99" s="83"/>
      <c r="CNY99" s="83"/>
      <c r="CNZ99" s="83"/>
      <c r="COA99" s="83"/>
      <c r="COB99" s="83"/>
      <c r="COC99" s="83"/>
      <c r="COD99" s="83"/>
      <c r="COE99" s="83"/>
      <c r="COF99" s="83"/>
      <c r="COG99" s="83"/>
      <c r="COH99" s="83"/>
      <c r="COI99" s="83"/>
      <c r="COJ99" s="83"/>
      <c r="COK99" s="83"/>
      <c r="COL99" s="83"/>
      <c r="COM99" s="83"/>
      <c r="CON99" s="83"/>
      <c r="COO99" s="83"/>
      <c r="COP99" s="83"/>
      <c r="COQ99" s="83"/>
      <c r="COR99" s="83"/>
      <c r="COS99" s="83"/>
      <c r="COT99" s="83"/>
      <c r="COU99" s="83"/>
      <c r="COV99" s="83"/>
      <c r="COW99" s="83"/>
      <c r="COX99" s="83"/>
      <c r="COY99" s="83"/>
      <c r="COZ99" s="83"/>
      <c r="CPA99" s="83"/>
      <c r="CPB99" s="83"/>
      <c r="CPC99" s="83"/>
      <c r="CPD99" s="83"/>
      <c r="CPE99" s="83"/>
      <c r="CPF99" s="83"/>
      <c r="CPG99" s="83"/>
      <c r="CPH99" s="83"/>
      <c r="CPI99" s="83"/>
      <c r="CPJ99" s="83"/>
      <c r="CPK99" s="83"/>
      <c r="CPL99" s="83"/>
      <c r="CPM99" s="83"/>
      <c r="CPN99" s="83"/>
      <c r="CPO99" s="83"/>
      <c r="CPP99" s="83"/>
      <c r="CPQ99" s="83"/>
      <c r="CPR99" s="83"/>
      <c r="CPS99" s="83"/>
      <c r="CPT99" s="83"/>
      <c r="CPU99" s="83"/>
      <c r="CPV99" s="83"/>
      <c r="CPW99" s="83"/>
      <c r="CPX99" s="83"/>
      <c r="CPY99" s="83"/>
      <c r="CPZ99" s="83"/>
      <c r="CQA99" s="83"/>
      <c r="CQB99" s="83"/>
      <c r="CQC99" s="83"/>
      <c r="CQD99" s="83"/>
      <c r="CQE99" s="83"/>
      <c r="CQF99" s="83"/>
      <c r="CQG99" s="83"/>
      <c r="CQH99" s="83"/>
      <c r="CQI99" s="83"/>
      <c r="CQJ99" s="83"/>
      <c r="CQK99" s="83"/>
      <c r="CQL99" s="83"/>
      <c r="CQM99" s="83"/>
      <c r="CQN99" s="83"/>
      <c r="CQO99" s="83"/>
      <c r="CQP99" s="83"/>
      <c r="CQQ99" s="83"/>
      <c r="CQR99" s="83"/>
      <c r="CQS99" s="83"/>
      <c r="CQT99" s="83"/>
      <c r="CQU99" s="83"/>
      <c r="CQV99" s="83"/>
      <c r="CQW99" s="83"/>
      <c r="CQX99" s="83"/>
      <c r="CQY99" s="83"/>
      <c r="CQZ99" s="83"/>
      <c r="CRA99" s="83"/>
      <c r="CRB99" s="83"/>
      <c r="CRC99" s="83"/>
      <c r="CRD99" s="83"/>
      <c r="CRE99" s="83"/>
      <c r="CRF99" s="83"/>
      <c r="CRG99" s="83"/>
      <c r="CRH99" s="83"/>
      <c r="CRI99" s="83"/>
      <c r="CRJ99" s="83"/>
      <c r="CRK99" s="83"/>
      <c r="CRL99" s="83"/>
      <c r="CRM99" s="83"/>
      <c r="CRN99" s="83"/>
      <c r="CRO99" s="83"/>
      <c r="CRP99" s="83"/>
      <c r="CRQ99" s="83"/>
      <c r="CRR99" s="83"/>
      <c r="CRS99" s="83"/>
      <c r="CRT99" s="83"/>
      <c r="CRU99" s="83"/>
      <c r="CRV99" s="83"/>
      <c r="CRW99" s="83"/>
      <c r="CRX99" s="83"/>
      <c r="CRY99" s="83"/>
      <c r="CRZ99" s="83"/>
      <c r="CSA99" s="83"/>
      <c r="CSB99" s="83"/>
      <c r="CSC99" s="83"/>
      <c r="CSD99" s="83"/>
      <c r="CSE99" s="83"/>
      <c r="CSF99" s="83"/>
      <c r="CSG99" s="83"/>
      <c r="CSH99" s="83"/>
      <c r="CSI99" s="83"/>
      <c r="CSJ99" s="83"/>
      <c r="CSK99" s="83"/>
      <c r="CSL99" s="83"/>
      <c r="CSM99" s="83"/>
      <c r="CSN99" s="83"/>
      <c r="CSO99" s="83"/>
      <c r="CSP99" s="83"/>
      <c r="CSQ99" s="83"/>
      <c r="CSR99" s="83"/>
      <c r="CSS99" s="83"/>
      <c r="CST99" s="83"/>
      <c r="CSU99" s="83"/>
      <c r="CSV99" s="83"/>
      <c r="CSW99" s="83"/>
      <c r="CSX99" s="83"/>
      <c r="CSY99" s="83"/>
      <c r="CSZ99" s="83"/>
      <c r="CTA99" s="83"/>
      <c r="CTB99" s="83"/>
      <c r="CTC99" s="83"/>
      <c r="CTD99" s="83"/>
      <c r="CTE99" s="83"/>
      <c r="CTF99" s="83"/>
      <c r="CTG99" s="83"/>
      <c r="CTH99" s="83"/>
      <c r="CTI99" s="83"/>
      <c r="CTJ99" s="83"/>
      <c r="CTK99" s="83"/>
      <c r="CTL99" s="83"/>
      <c r="CTM99" s="83"/>
      <c r="CTN99" s="83"/>
      <c r="CTO99" s="83"/>
      <c r="CTP99" s="83"/>
      <c r="CTQ99" s="83"/>
      <c r="CTR99" s="83"/>
      <c r="CTS99" s="83"/>
      <c r="CTT99" s="83"/>
      <c r="CTU99" s="83"/>
      <c r="CTV99" s="83"/>
      <c r="CTW99" s="83"/>
      <c r="CTX99" s="83"/>
      <c r="CTY99" s="83"/>
      <c r="CTZ99" s="83"/>
      <c r="CUA99" s="83"/>
      <c r="CUB99" s="83"/>
      <c r="CUC99" s="83"/>
      <c r="CUD99" s="83"/>
      <c r="CUE99" s="83"/>
      <c r="CUF99" s="83"/>
      <c r="CUG99" s="83"/>
      <c r="CUH99" s="83"/>
      <c r="CUI99" s="83"/>
      <c r="CUJ99" s="83"/>
      <c r="CUK99" s="83"/>
      <c r="CUL99" s="83"/>
      <c r="CUM99" s="83"/>
      <c r="CUN99" s="83"/>
      <c r="CUO99" s="83"/>
      <c r="CUP99" s="83"/>
      <c r="CUQ99" s="83"/>
      <c r="CUR99" s="83"/>
      <c r="CUS99" s="83"/>
      <c r="CUT99" s="83"/>
      <c r="CUU99" s="83"/>
      <c r="CUV99" s="83"/>
      <c r="CUW99" s="83"/>
      <c r="CUX99" s="83"/>
      <c r="CUY99" s="83"/>
      <c r="CUZ99" s="83"/>
      <c r="CVA99" s="83"/>
      <c r="CVB99" s="83"/>
      <c r="CVC99" s="83"/>
      <c r="CVD99" s="83"/>
      <c r="CVE99" s="83"/>
      <c r="CVF99" s="83"/>
      <c r="CVG99" s="83"/>
      <c r="CVH99" s="83"/>
      <c r="CVI99" s="83"/>
      <c r="CVJ99" s="83"/>
      <c r="CVK99" s="83"/>
      <c r="CVL99" s="83"/>
      <c r="CVM99" s="83"/>
      <c r="CVN99" s="83"/>
      <c r="CVO99" s="83"/>
      <c r="CVP99" s="83"/>
      <c r="CVQ99" s="83"/>
      <c r="CVR99" s="83"/>
      <c r="CVS99" s="83"/>
      <c r="CVT99" s="83"/>
      <c r="CVU99" s="83"/>
      <c r="CVV99" s="83"/>
      <c r="CVW99" s="83"/>
      <c r="CVX99" s="83"/>
      <c r="CVY99" s="83"/>
      <c r="CVZ99" s="83"/>
      <c r="CWA99" s="83"/>
      <c r="CWB99" s="83"/>
      <c r="CWC99" s="83"/>
      <c r="CWD99" s="83"/>
      <c r="CWE99" s="83"/>
      <c r="CWF99" s="83"/>
      <c r="CWG99" s="83"/>
      <c r="CWH99" s="83"/>
      <c r="CWI99" s="83"/>
      <c r="CWJ99" s="83"/>
      <c r="CWK99" s="83"/>
      <c r="CWL99" s="83"/>
      <c r="CWM99" s="83"/>
      <c r="CWN99" s="83"/>
      <c r="CWO99" s="83"/>
      <c r="CWP99" s="83"/>
      <c r="CWQ99" s="83"/>
      <c r="CWR99" s="83"/>
      <c r="CWS99" s="83"/>
      <c r="CWT99" s="83"/>
      <c r="CWU99" s="83"/>
      <c r="CWV99" s="83"/>
      <c r="CWW99" s="83"/>
      <c r="CWX99" s="83"/>
      <c r="CWY99" s="83"/>
      <c r="CWZ99" s="83"/>
      <c r="CXA99" s="83"/>
      <c r="CXB99" s="83"/>
      <c r="CXC99" s="83"/>
      <c r="CXD99" s="83"/>
      <c r="CXE99" s="83"/>
      <c r="CXF99" s="83"/>
      <c r="CXG99" s="83"/>
      <c r="CXH99" s="83"/>
      <c r="CXI99" s="83"/>
      <c r="CXJ99" s="83"/>
      <c r="CXK99" s="83"/>
      <c r="CXL99" s="83"/>
      <c r="CXM99" s="83"/>
      <c r="CXN99" s="83"/>
      <c r="CXO99" s="83"/>
      <c r="CXP99" s="83"/>
      <c r="CXQ99" s="83"/>
      <c r="CXR99" s="83"/>
      <c r="CXS99" s="83"/>
      <c r="CXT99" s="83"/>
      <c r="CXU99" s="83"/>
      <c r="CXV99" s="83"/>
      <c r="CXW99" s="83"/>
      <c r="CXX99" s="83"/>
      <c r="CXY99" s="83"/>
      <c r="CXZ99" s="83"/>
      <c r="CYA99" s="83"/>
      <c r="CYB99" s="83"/>
      <c r="CYC99" s="83"/>
      <c r="CYD99" s="83"/>
      <c r="CYE99" s="83"/>
      <c r="CYF99" s="83"/>
      <c r="CYG99" s="83"/>
      <c r="CYH99" s="83"/>
      <c r="CYI99" s="83"/>
      <c r="CYJ99" s="83"/>
      <c r="CYK99" s="83"/>
      <c r="CYL99" s="83"/>
      <c r="CYM99" s="83"/>
      <c r="CYN99" s="83"/>
      <c r="CYO99" s="83"/>
      <c r="CYP99" s="83"/>
      <c r="CYQ99" s="83"/>
      <c r="CYR99" s="83"/>
      <c r="CYS99" s="83"/>
      <c r="CYT99" s="83"/>
      <c r="CYU99" s="83"/>
      <c r="CYV99" s="83"/>
      <c r="CYW99" s="83"/>
      <c r="CYX99" s="83"/>
      <c r="CYY99" s="83"/>
      <c r="CYZ99" s="83"/>
      <c r="CZA99" s="83"/>
      <c r="CZB99" s="83"/>
      <c r="CZC99" s="83"/>
      <c r="CZD99" s="83"/>
      <c r="CZE99" s="83"/>
      <c r="CZF99" s="83"/>
      <c r="CZG99" s="83"/>
      <c r="CZH99" s="83"/>
      <c r="CZI99" s="83"/>
      <c r="CZJ99" s="83"/>
      <c r="CZK99" s="83"/>
      <c r="CZL99" s="83"/>
      <c r="CZM99" s="83"/>
      <c r="CZN99" s="83"/>
      <c r="CZO99" s="83"/>
      <c r="CZP99" s="83"/>
      <c r="CZQ99" s="83"/>
      <c r="CZR99" s="83"/>
      <c r="CZS99" s="83"/>
      <c r="CZT99" s="83"/>
      <c r="CZU99" s="83"/>
      <c r="CZV99" s="83"/>
      <c r="CZW99" s="83"/>
      <c r="CZX99" s="83"/>
      <c r="CZY99" s="83"/>
      <c r="CZZ99" s="83"/>
      <c r="DAA99" s="83"/>
      <c r="DAB99" s="83"/>
      <c r="DAC99" s="83"/>
      <c r="DAD99" s="83"/>
      <c r="DAE99" s="83"/>
      <c r="DAF99" s="83"/>
      <c r="DAG99" s="83"/>
      <c r="DAH99" s="83"/>
      <c r="DAI99" s="83"/>
      <c r="DAJ99" s="83"/>
      <c r="DAK99" s="83"/>
      <c r="DAL99" s="83"/>
      <c r="DAM99" s="83"/>
      <c r="DAN99" s="83"/>
      <c r="DAO99" s="83"/>
      <c r="DAP99" s="83"/>
      <c r="DAQ99" s="83"/>
      <c r="DAR99" s="83"/>
      <c r="DAS99" s="83"/>
      <c r="DAT99" s="83"/>
      <c r="DAU99" s="83"/>
      <c r="DAV99" s="83"/>
      <c r="DAW99" s="83"/>
      <c r="DAX99" s="83"/>
      <c r="DAY99" s="83"/>
      <c r="DAZ99" s="83"/>
      <c r="DBA99" s="83"/>
      <c r="DBB99" s="83"/>
      <c r="DBC99" s="83"/>
      <c r="DBD99" s="83"/>
      <c r="DBE99" s="83"/>
      <c r="DBF99" s="83"/>
      <c r="DBG99" s="83"/>
      <c r="DBH99" s="83"/>
      <c r="DBI99" s="83"/>
      <c r="DBJ99" s="83"/>
      <c r="DBK99" s="83"/>
      <c r="DBL99" s="83"/>
      <c r="DBM99" s="83"/>
      <c r="DBN99" s="83"/>
      <c r="DBO99" s="83"/>
      <c r="DBP99" s="83"/>
      <c r="DBQ99" s="83"/>
      <c r="DBR99" s="83"/>
      <c r="DBS99" s="83"/>
      <c r="DBT99" s="83"/>
      <c r="DBU99" s="83"/>
      <c r="DBV99" s="83"/>
      <c r="DBW99" s="83"/>
      <c r="DBX99" s="83"/>
      <c r="DBY99" s="83"/>
      <c r="DBZ99" s="83"/>
      <c r="DCA99" s="83"/>
      <c r="DCB99" s="83"/>
      <c r="DCC99" s="83"/>
      <c r="DCD99" s="83"/>
      <c r="DCE99" s="83"/>
      <c r="DCF99" s="83"/>
      <c r="DCG99" s="83"/>
      <c r="DCH99" s="83"/>
      <c r="DCI99" s="83"/>
      <c r="DCJ99" s="83"/>
      <c r="DCK99" s="83"/>
      <c r="DCL99" s="83"/>
      <c r="DCM99" s="83"/>
      <c r="DCN99" s="83"/>
      <c r="DCO99" s="83"/>
      <c r="DCP99" s="83"/>
      <c r="DCQ99" s="83"/>
      <c r="DCR99" s="83"/>
      <c r="DCS99" s="83"/>
      <c r="DCT99" s="83"/>
      <c r="DCU99" s="83"/>
      <c r="DCV99" s="83"/>
      <c r="DCW99" s="83"/>
      <c r="DCX99" s="83"/>
      <c r="DCY99" s="83"/>
      <c r="DCZ99" s="83"/>
      <c r="DDA99" s="83"/>
      <c r="DDB99" s="83"/>
      <c r="DDC99" s="83"/>
      <c r="DDD99" s="83"/>
      <c r="DDE99" s="83"/>
      <c r="DDF99" s="83"/>
      <c r="DDG99" s="83"/>
      <c r="DDH99" s="83"/>
      <c r="DDI99" s="83"/>
      <c r="DDJ99" s="83"/>
      <c r="DDK99" s="83"/>
      <c r="DDL99" s="83"/>
      <c r="DDM99" s="83"/>
      <c r="DDN99" s="83"/>
      <c r="DDO99" s="83"/>
      <c r="DDP99" s="83"/>
      <c r="DDQ99" s="83"/>
      <c r="DDR99" s="83"/>
      <c r="DDS99" s="83"/>
      <c r="DDT99" s="83"/>
      <c r="DDU99" s="83"/>
      <c r="DDV99" s="83"/>
      <c r="DDW99" s="83"/>
      <c r="DDX99" s="83"/>
      <c r="DDY99" s="83"/>
      <c r="DDZ99" s="83"/>
      <c r="DEA99" s="83"/>
      <c r="DEB99" s="83"/>
      <c r="DEC99" s="83"/>
      <c r="DED99" s="83"/>
      <c r="DEE99" s="83"/>
      <c r="DEF99" s="83"/>
      <c r="DEG99" s="83"/>
      <c r="DEH99" s="83"/>
      <c r="DEI99" s="83"/>
      <c r="DEJ99" s="83"/>
      <c r="DEK99" s="83"/>
      <c r="DEL99" s="83"/>
      <c r="DEM99" s="83"/>
      <c r="DEN99" s="83"/>
      <c r="DEO99" s="83"/>
      <c r="DEP99" s="83"/>
      <c r="DEQ99" s="83"/>
      <c r="DER99" s="83"/>
      <c r="DES99" s="83"/>
      <c r="DET99" s="83"/>
      <c r="DEU99" s="83"/>
      <c r="DEV99" s="83"/>
      <c r="DEW99" s="83"/>
      <c r="DEX99" s="83"/>
      <c r="DEY99" s="83"/>
      <c r="DEZ99" s="83"/>
      <c r="DFA99" s="83"/>
      <c r="DFB99" s="83"/>
      <c r="DFC99" s="83"/>
      <c r="DFD99" s="83"/>
      <c r="DFE99" s="83"/>
      <c r="DFF99" s="83"/>
      <c r="DFG99" s="83"/>
      <c r="DFH99" s="83"/>
      <c r="DFI99" s="83"/>
      <c r="DFJ99" s="83"/>
      <c r="DFK99" s="83"/>
      <c r="DFL99" s="83"/>
      <c r="DFM99" s="83"/>
      <c r="DFN99" s="83"/>
      <c r="DFO99" s="83"/>
      <c r="DFP99" s="83"/>
      <c r="DFQ99" s="83"/>
      <c r="DFR99" s="83"/>
      <c r="DFS99" s="83"/>
      <c r="DFT99" s="83"/>
      <c r="DFU99" s="83"/>
      <c r="DFV99" s="83"/>
      <c r="DFW99" s="83"/>
      <c r="DFX99" s="83"/>
      <c r="DFY99" s="83"/>
      <c r="DFZ99" s="83"/>
      <c r="DGA99" s="83"/>
      <c r="DGB99" s="83"/>
      <c r="DGC99" s="83"/>
      <c r="DGD99" s="83"/>
      <c r="DGE99" s="83"/>
      <c r="DGF99" s="83"/>
      <c r="DGG99" s="83"/>
      <c r="DGH99" s="83"/>
      <c r="DGI99" s="83"/>
      <c r="DGJ99" s="83"/>
      <c r="DGK99" s="83"/>
      <c r="DGL99" s="83"/>
      <c r="DGM99" s="83"/>
      <c r="DGN99" s="83"/>
      <c r="DGO99" s="83"/>
      <c r="DGP99" s="83"/>
      <c r="DGQ99" s="83"/>
      <c r="DGR99" s="83"/>
      <c r="DGS99" s="83"/>
      <c r="DGT99" s="83"/>
      <c r="DGU99" s="83"/>
      <c r="DGV99" s="83"/>
      <c r="DGW99" s="83"/>
      <c r="DGX99" s="83"/>
      <c r="DGY99" s="83"/>
      <c r="DGZ99" s="83"/>
      <c r="DHA99" s="83"/>
      <c r="DHB99" s="83"/>
      <c r="DHC99" s="83"/>
      <c r="DHD99" s="83"/>
      <c r="DHE99" s="83"/>
      <c r="DHF99" s="83"/>
      <c r="DHG99" s="83"/>
      <c r="DHH99" s="83"/>
      <c r="DHI99" s="83"/>
      <c r="DHJ99" s="83"/>
      <c r="DHK99" s="83"/>
      <c r="DHL99" s="83"/>
      <c r="DHM99" s="83"/>
      <c r="DHN99" s="83"/>
      <c r="DHO99" s="83"/>
      <c r="DHP99" s="83"/>
      <c r="DHQ99" s="83"/>
      <c r="DHR99" s="83"/>
      <c r="DHS99" s="83"/>
      <c r="DHT99" s="83"/>
      <c r="DHU99" s="83"/>
      <c r="DHV99" s="83"/>
      <c r="DHW99" s="83"/>
      <c r="DHX99" s="83"/>
      <c r="DHY99" s="83"/>
      <c r="DHZ99" s="83"/>
      <c r="DIA99" s="83"/>
      <c r="DIB99" s="83"/>
      <c r="DIC99" s="83"/>
      <c r="DID99" s="83"/>
      <c r="DIE99" s="83"/>
      <c r="DIF99" s="83"/>
      <c r="DIG99" s="83"/>
      <c r="DIH99" s="83"/>
      <c r="DII99" s="83"/>
      <c r="DIJ99" s="83"/>
      <c r="DIK99" s="83"/>
      <c r="DIL99" s="83"/>
      <c r="DIM99" s="83"/>
      <c r="DIN99" s="83"/>
      <c r="DIO99" s="83"/>
      <c r="DIP99" s="83"/>
      <c r="DIQ99" s="83"/>
      <c r="DIR99" s="83"/>
      <c r="DIS99" s="83"/>
      <c r="DIT99" s="83"/>
      <c r="DIU99" s="83"/>
      <c r="DIV99" s="83"/>
      <c r="DIW99" s="83"/>
      <c r="DIX99" s="83"/>
      <c r="DIY99" s="83"/>
      <c r="DIZ99" s="83"/>
      <c r="DJA99" s="83"/>
      <c r="DJB99" s="83"/>
      <c r="DJC99" s="83"/>
      <c r="DJD99" s="83"/>
      <c r="DJE99" s="83"/>
      <c r="DJF99" s="83"/>
      <c r="DJG99" s="83"/>
      <c r="DJH99" s="83"/>
      <c r="DJI99" s="83"/>
      <c r="DJJ99" s="83"/>
      <c r="DJK99" s="83"/>
      <c r="DJL99" s="83"/>
      <c r="DJM99" s="83"/>
      <c r="DJN99" s="83"/>
      <c r="DJO99" s="83"/>
      <c r="DJP99" s="83"/>
      <c r="DJQ99" s="83"/>
      <c r="DJR99" s="83"/>
      <c r="DJS99" s="83"/>
      <c r="DJT99" s="83"/>
      <c r="DJU99" s="83"/>
      <c r="DJV99" s="83"/>
      <c r="DJW99" s="83"/>
      <c r="DJX99" s="83"/>
      <c r="DJY99" s="83"/>
      <c r="DJZ99" s="83"/>
      <c r="DKA99" s="83"/>
      <c r="DKB99" s="83"/>
      <c r="DKC99" s="83"/>
      <c r="DKD99" s="83"/>
      <c r="DKE99" s="83"/>
      <c r="DKF99" s="83"/>
      <c r="DKG99" s="83"/>
      <c r="DKH99" s="83"/>
      <c r="DKI99" s="83"/>
      <c r="DKJ99" s="83"/>
      <c r="DKK99" s="83"/>
      <c r="DKL99" s="83"/>
      <c r="DKM99" s="83"/>
      <c r="DKN99" s="83"/>
      <c r="DKO99" s="83"/>
      <c r="DKP99" s="83"/>
      <c r="DKQ99" s="83"/>
      <c r="DKR99" s="83"/>
      <c r="DKS99" s="83"/>
      <c r="DKT99" s="83"/>
      <c r="DKU99" s="83"/>
      <c r="DKV99" s="83"/>
      <c r="DKW99" s="83"/>
      <c r="DKX99" s="83"/>
      <c r="DKY99" s="83"/>
      <c r="DKZ99" s="83"/>
      <c r="DLA99" s="83"/>
      <c r="DLB99" s="83"/>
      <c r="DLC99" s="83"/>
      <c r="DLD99" s="83"/>
      <c r="DLE99" s="83"/>
      <c r="DLF99" s="83"/>
      <c r="DLG99" s="83"/>
      <c r="DLH99" s="83"/>
      <c r="DLI99" s="83"/>
      <c r="DLJ99" s="83"/>
      <c r="DLK99" s="83"/>
      <c r="DLL99" s="83"/>
      <c r="DLM99" s="83"/>
      <c r="DLN99" s="83"/>
      <c r="DLO99" s="83"/>
      <c r="DLP99" s="83"/>
      <c r="DLQ99" s="83"/>
      <c r="DLR99" s="83"/>
      <c r="DLS99" s="83"/>
      <c r="DLT99" s="83"/>
      <c r="DLU99" s="83"/>
      <c r="DLV99" s="83"/>
      <c r="DLW99" s="83"/>
      <c r="DLX99" s="83"/>
      <c r="DLY99" s="83"/>
      <c r="DLZ99" s="83"/>
      <c r="DMA99" s="83"/>
      <c r="DMB99" s="83"/>
      <c r="DMC99" s="83"/>
      <c r="DMD99" s="83"/>
      <c r="DME99" s="83"/>
      <c r="DMF99" s="83"/>
      <c r="DMG99" s="83"/>
      <c r="DMH99" s="83"/>
      <c r="DMI99" s="83"/>
      <c r="DMJ99" s="83"/>
      <c r="DMK99" s="83"/>
      <c r="DML99" s="83"/>
      <c r="DMM99" s="83"/>
      <c r="DMN99" s="83"/>
      <c r="DMO99" s="83"/>
      <c r="DMP99" s="83"/>
      <c r="DMQ99" s="83"/>
      <c r="DMR99" s="83"/>
      <c r="DMS99" s="83"/>
      <c r="DMT99" s="83"/>
      <c r="DMU99" s="83"/>
      <c r="DMV99" s="83"/>
      <c r="DMW99" s="83"/>
      <c r="DMX99" s="83"/>
      <c r="DMY99" s="83"/>
      <c r="DMZ99" s="83"/>
      <c r="DNA99" s="83"/>
      <c r="DNB99" s="83"/>
      <c r="DNC99" s="83"/>
      <c r="DND99" s="83"/>
      <c r="DNE99" s="83"/>
      <c r="DNF99" s="83"/>
      <c r="DNG99" s="83"/>
      <c r="DNH99" s="83"/>
      <c r="DNI99" s="83"/>
      <c r="DNJ99" s="83"/>
      <c r="DNK99" s="83"/>
      <c r="DNL99" s="83"/>
      <c r="DNM99" s="83"/>
      <c r="DNN99" s="83"/>
      <c r="DNO99" s="83"/>
      <c r="DNP99" s="83"/>
      <c r="DNQ99" s="83"/>
      <c r="DNR99" s="83"/>
      <c r="DNS99" s="83"/>
      <c r="DNT99" s="83"/>
      <c r="DNU99" s="83"/>
      <c r="DNV99" s="83"/>
      <c r="DNW99" s="83"/>
      <c r="DNX99" s="83"/>
      <c r="DNY99" s="83"/>
      <c r="DNZ99" s="83"/>
      <c r="DOA99" s="83"/>
      <c r="DOB99" s="83"/>
      <c r="DOC99" s="83"/>
      <c r="DOD99" s="83"/>
      <c r="DOE99" s="83"/>
      <c r="DOF99" s="83"/>
      <c r="DOG99" s="83"/>
      <c r="DOH99" s="83"/>
      <c r="DOI99" s="83"/>
      <c r="DOJ99" s="83"/>
      <c r="DOK99" s="83"/>
      <c r="DOL99" s="83"/>
      <c r="DOM99" s="83"/>
      <c r="DON99" s="83"/>
      <c r="DOO99" s="83"/>
      <c r="DOP99" s="83"/>
      <c r="DOQ99" s="83"/>
      <c r="DOR99" s="83"/>
      <c r="DOS99" s="83"/>
      <c r="DOT99" s="83"/>
      <c r="DOU99" s="83"/>
      <c r="DOV99" s="83"/>
      <c r="DOW99" s="83"/>
      <c r="DOX99" s="83"/>
      <c r="DOY99" s="83"/>
      <c r="DOZ99" s="83"/>
      <c r="DPA99" s="83"/>
      <c r="DPB99" s="83"/>
      <c r="DPC99" s="83"/>
      <c r="DPD99" s="83"/>
      <c r="DPE99" s="83"/>
      <c r="DPF99" s="83"/>
      <c r="DPG99" s="83"/>
      <c r="DPH99" s="83"/>
      <c r="DPI99" s="83"/>
      <c r="DPJ99" s="83"/>
      <c r="DPK99" s="83"/>
      <c r="DPL99" s="83"/>
      <c r="DPM99" s="83"/>
      <c r="DPN99" s="83"/>
      <c r="DPO99" s="83"/>
      <c r="DPP99" s="83"/>
      <c r="DPQ99" s="83"/>
      <c r="DPR99" s="83"/>
      <c r="DPS99" s="83"/>
      <c r="DPT99" s="83"/>
      <c r="DPU99" s="83"/>
      <c r="DPV99" s="83"/>
      <c r="DPW99" s="83"/>
      <c r="DPX99" s="83"/>
      <c r="DPY99" s="83"/>
      <c r="DPZ99" s="83"/>
      <c r="DQA99" s="83"/>
      <c r="DQB99" s="83"/>
      <c r="DQC99" s="83"/>
      <c r="DQD99" s="83"/>
      <c r="DQE99" s="83"/>
      <c r="DQF99" s="83"/>
      <c r="DQG99" s="83"/>
      <c r="DQH99" s="83"/>
      <c r="DQI99" s="83"/>
      <c r="DQJ99" s="83"/>
      <c r="DQK99" s="83"/>
      <c r="DQL99" s="83"/>
      <c r="DQM99" s="83"/>
      <c r="DQN99" s="83"/>
      <c r="DQO99" s="83"/>
      <c r="DQP99" s="83"/>
      <c r="DQQ99" s="83"/>
      <c r="DQR99" s="83"/>
      <c r="DQS99" s="83"/>
      <c r="DQT99" s="83"/>
      <c r="DQU99" s="83"/>
      <c r="DQV99" s="83"/>
      <c r="DQW99" s="83"/>
      <c r="DQX99" s="83"/>
      <c r="DQY99" s="83"/>
      <c r="DQZ99" s="83"/>
      <c r="DRA99" s="83"/>
      <c r="DRB99" s="83"/>
      <c r="DRC99" s="83"/>
      <c r="DRD99" s="83"/>
      <c r="DRE99" s="83"/>
      <c r="DRF99" s="83"/>
      <c r="DRG99" s="83"/>
      <c r="DRH99" s="83"/>
      <c r="DRI99" s="83"/>
      <c r="DRJ99" s="83"/>
      <c r="DRK99" s="83"/>
      <c r="DRL99" s="83"/>
      <c r="DRM99" s="83"/>
      <c r="DRN99" s="83"/>
      <c r="DRO99" s="83"/>
      <c r="DRP99" s="83"/>
      <c r="DRQ99" s="83"/>
      <c r="DRR99" s="83"/>
      <c r="DRS99" s="83"/>
      <c r="DRT99" s="83"/>
      <c r="DRU99" s="83"/>
      <c r="DRV99" s="83"/>
      <c r="DRW99" s="83"/>
      <c r="DRX99" s="83"/>
      <c r="DRY99" s="83"/>
      <c r="DRZ99" s="83"/>
      <c r="DSA99" s="83"/>
      <c r="DSB99" s="83"/>
      <c r="DSC99" s="83"/>
      <c r="DSD99" s="83"/>
      <c r="DSE99" s="83"/>
      <c r="DSF99" s="83"/>
      <c r="DSG99" s="83"/>
      <c r="DSH99" s="83"/>
      <c r="DSI99" s="83"/>
      <c r="DSJ99" s="83"/>
      <c r="DSK99" s="83"/>
      <c r="DSL99" s="83"/>
      <c r="DSM99" s="83"/>
      <c r="DSN99" s="83"/>
      <c r="DSO99" s="83"/>
      <c r="DSP99" s="83"/>
      <c r="DSQ99" s="83"/>
      <c r="DSR99" s="83"/>
      <c r="DSS99" s="83"/>
      <c r="DST99" s="83"/>
      <c r="DSU99" s="83"/>
      <c r="DSV99" s="83"/>
      <c r="DSW99" s="83"/>
      <c r="DSX99" s="83"/>
      <c r="DSY99" s="83"/>
      <c r="DSZ99" s="83"/>
      <c r="DTA99" s="83"/>
      <c r="DTB99" s="83"/>
      <c r="DTC99" s="83"/>
      <c r="DTD99" s="83"/>
      <c r="DTE99" s="83"/>
      <c r="DTF99" s="83"/>
      <c r="DTG99" s="83"/>
      <c r="DTH99" s="83"/>
      <c r="DTI99" s="83"/>
      <c r="DTJ99" s="83"/>
      <c r="DTK99" s="83"/>
      <c r="DTL99" s="83"/>
      <c r="DTM99" s="83"/>
      <c r="DTN99" s="83"/>
      <c r="DTO99" s="83"/>
      <c r="DTP99" s="83"/>
      <c r="DTQ99" s="83"/>
      <c r="DTR99" s="83"/>
      <c r="DTS99" s="83"/>
      <c r="DTT99" s="83"/>
      <c r="DTU99" s="83"/>
      <c r="DTV99" s="83"/>
      <c r="DTW99" s="83"/>
      <c r="DTX99" s="83"/>
      <c r="DTY99" s="83"/>
      <c r="DTZ99" s="83"/>
      <c r="DUA99" s="83"/>
      <c r="DUB99" s="83"/>
      <c r="DUC99" s="83"/>
      <c r="DUD99" s="83"/>
      <c r="DUE99" s="83"/>
      <c r="DUF99" s="83"/>
      <c r="DUG99" s="83"/>
      <c r="DUH99" s="83"/>
      <c r="DUI99" s="83"/>
      <c r="DUJ99" s="83"/>
      <c r="DUK99" s="83"/>
      <c r="DUL99" s="83"/>
      <c r="DUM99" s="83"/>
      <c r="DUN99" s="83"/>
      <c r="DUO99" s="83"/>
      <c r="DUP99" s="83"/>
      <c r="DUQ99" s="83"/>
      <c r="DUR99" s="83"/>
      <c r="DUS99" s="83"/>
      <c r="DUT99" s="83"/>
      <c r="DUU99" s="83"/>
      <c r="DUV99" s="83"/>
      <c r="DUW99" s="83"/>
      <c r="DUX99" s="83"/>
      <c r="DUY99" s="83"/>
      <c r="DUZ99" s="83"/>
      <c r="DVA99" s="83"/>
      <c r="DVB99" s="83"/>
      <c r="DVC99" s="83"/>
      <c r="DVD99" s="83"/>
      <c r="DVE99" s="83"/>
      <c r="DVF99" s="83"/>
      <c r="DVG99" s="83"/>
      <c r="DVH99" s="83"/>
      <c r="DVI99" s="83"/>
      <c r="DVJ99" s="83"/>
      <c r="DVK99" s="83"/>
      <c r="DVL99" s="83"/>
      <c r="DVM99" s="83"/>
      <c r="DVN99" s="83"/>
      <c r="DVO99" s="83"/>
      <c r="DVP99" s="83"/>
      <c r="DVQ99" s="83"/>
      <c r="DVR99" s="83"/>
      <c r="DVS99" s="83"/>
      <c r="DVT99" s="83"/>
      <c r="DVU99" s="83"/>
      <c r="DVV99" s="83"/>
      <c r="DVW99" s="83"/>
      <c r="DVX99" s="83"/>
      <c r="DVY99" s="83"/>
      <c r="DVZ99" s="83"/>
      <c r="DWA99" s="83"/>
      <c r="DWB99" s="83"/>
      <c r="DWC99" s="83"/>
      <c r="DWD99" s="83"/>
      <c r="DWE99" s="83"/>
      <c r="DWF99" s="83"/>
      <c r="DWG99" s="83"/>
      <c r="DWH99" s="83"/>
      <c r="DWI99" s="83"/>
      <c r="DWJ99" s="83"/>
      <c r="DWK99" s="83"/>
      <c r="DWL99" s="83"/>
      <c r="DWM99" s="83"/>
      <c r="DWN99" s="83"/>
      <c r="DWO99" s="83"/>
      <c r="DWP99" s="83"/>
      <c r="DWQ99" s="83"/>
      <c r="DWR99" s="83"/>
      <c r="DWS99" s="83"/>
      <c r="DWT99" s="83"/>
      <c r="DWU99" s="83"/>
      <c r="DWV99" s="83"/>
      <c r="DWW99" s="83"/>
      <c r="DWX99" s="83"/>
      <c r="DWY99" s="83"/>
      <c r="DWZ99" s="83"/>
      <c r="DXA99" s="83"/>
      <c r="DXB99" s="83"/>
      <c r="DXC99" s="83"/>
      <c r="DXD99" s="83"/>
      <c r="DXE99" s="83"/>
      <c r="DXF99" s="83"/>
      <c r="DXG99" s="83"/>
      <c r="DXH99" s="83"/>
      <c r="DXI99" s="83"/>
      <c r="DXJ99" s="83"/>
      <c r="DXK99" s="83"/>
      <c r="DXL99" s="83"/>
      <c r="DXM99" s="83"/>
      <c r="DXN99" s="83"/>
      <c r="DXO99" s="83"/>
      <c r="DXP99" s="83"/>
      <c r="DXQ99" s="83"/>
      <c r="DXR99" s="83"/>
      <c r="DXS99" s="83"/>
      <c r="DXT99" s="83"/>
      <c r="DXU99" s="83"/>
      <c r="DXV99" s="83"/>
      <c r="DXW99" s="83"/>
      <c r="DXX99" s="83"/>
      <c r="DXY99" s="83"/>
      <c r="DXZ99" s="83"/>
      <c r="DYA99" s="83"/>
      <c r="DYB99" s="83"/>
      <c r="DYC99" s="83"/>
      <c r="DYD99" s="83"/>
      <c r="DYE99" s="83"/>
      <c r="DYF99" s="83"/>
      <c r="DYG99" s="83"/>
      <c r="DYH99" s="83"/>
      <c r="DYI99" s="83"/>
      <c r="DYJ99" s="83"/>
      <c r="DYK99" s="83"/>
      <c r="DYL99" s="83"/>
      <c r="DYM99" s="83"/>
      <c r="DYN99" s="83"/>
      <c r="DYO99" s="83"/>
      <c r="DYP99" s="83"/>
      <c r="DYQ99" s="83"/>
      <c r="DYR99" s="83"/>
      <c r="DYS99" s="83"/>
      <c r="DYT99" s="83"/>
      <c r="DYU99" s="83"/>
      <c r="DYV99" s="83"/>
      <c r="DYW99" s="83"/>
      <c r="DYX99" s="83"/>
      <c r="DYY99" s="83"/>
      <c r="DYZ99" s="83"/>
      <c r="DZA99" s="83"/>
      <c r="DZB99" s="83"/>
      <c r="DZC99" s="83"/>
      <c r="DZD99" s="83"/>
      <c r="DZE99" s="83"/>
      <c r="DZF99" s="83"/>
      <c r="DZG99" s="83"/>
      <c r="DZH99" s="83"/>
      <c r="DZI99" s="83"/>
      <c r="DZJ99" s="83"/>
      <c r="DZK99" s="83"/>
      <c r="DZL99" s="83"/>
      <c r="DZM99" s="83"/>
      <c r="DZN99" s="83"/>
      <c r="DZO99" s="83"/>
      <c r="DZP99" s="83"/>
      <c r="DZQ99" s="83"/>
      <c r="DZR99" s="83"/>
      <c r="DZS99" s="83"/>
      <c r="DZT99" s="83"/>
      <c r="DZU99" s="83"/>
      <c r="DZV99" s="83"/>
      <c r="DZW99" s="83"/>
      <c r="DZX99" s="83"/>
      <c r="DZY99" s="83"/>
      <c r="DZZ99" s="83"/>
      <c r="EAA99" s="83"/>
      <c r="EAB99" s="83"/>
      <c r="EAC99" s="83"/>
      <c r="EAD99" s="83"/>
      <c r="EAE99" s="83"/>
      <c r="EAF99" s="83"/>
      <c r="EAG99" s="83"/>
      <c r="EAH99" s="83"/>
      <c r="EAI99" s="83"/>
      <c r="EAJ99" s="83"/>
      <c r="EAK99" s="83"/>
      <c r="EAL99" s="83"/>
      <c r="EAM99" s="83"/>
      <c r="EAN99" s="83"/>
      <c r="EAO99" s="83"/>
      <c r="EAP99" s="83"/>
      <c r="EAQ99" s="83"/>
      <c r="EAR99" s="83"/>
      <c r="EAS99" s="83"/>
      <c r="EAT99" s="83"/>
      <c r="EAU99" s="83"/>
      <c r="EAV99" s="83"/>
      <c r="EAW99" s="83"/>
      <c r="EAX99" s="83"/>
      <c r="EAY99" s="83"/>
      <c r="EAZ99" s="83"/>
      <c r="EBA99" s="83"/>
      <c r="EBB99" s="83"/>
      <c r="EBC99" s="83"/>
      <c r="EBD99" s="83"/>
      <c r="EBE99" s="83"/>
      <c r="EBF99" s="83"/>
      <c r="EBG99" s="83"/>
      <c r="EBH99" s="83"/>
      <c r="EBI99" s="83"/>
      <c r="EBJ99" s="83"/>
      <c r="EBK99" s="83"/>
      <c r="EBL99" s="83"/>
      <c r="EBM99" s="83"/>
      <c r="EBN99" s="83"/>
      <c r="EBO99" s="83"/>
      <c r="EBP99" s="83"/>
      <c r="EBQ99" s="83"/>
      <c r="EBR99" s="83"/>
      <c r="EBS99" s="83"/>
      <c r="EBT99" s="83"/>
      <c r="EBU99" s="83"/>
      <c r="EBV99" s="83"/>
      <c r="EBW99" s="83"/>
      <c r="EBX99" s="83"/>
      <c r="EBY99" s="83"/>
      <c r="EBZ99" s="83"/>
      <c r="ECA99" s="83"/>
      <c r="ECB99" s="83"/>
      <c r="ECC99" s="83"/>
      <c r="ECD99" s="83"/>
      <c r="ECE99" s="83"/>
      <c r="ECF99" s="83"/>
      <c r="ECG99" s="83"/>
      <c r="ECH99" s="83"/>
      <c r="ECI99" s="83"/>
      <c r="ECJ99" s="83"/>
      <c r="ECK99" s="83"/>
      <c r="ECL99" s="83"/>
      <c r="ECM99" s="83"/>
      <c r="ECN99" s="83"/>
      <c r="ECO99" s="83"/>
      <c r="ECP99" s="83"/>
      <c r="ECQ99" s="83"/>
      <c r="ECR99" s="83"/>
      <c r="ECS99" s="83"/>
      <c r="ECT99" s="83"/>
      <c r="ECU99" s="83"/>
      <c r="ECV99" s="83"/>
      <c r="ECW99" s="83"/>
      <c r="ECX99" s="83"/>
      <c r="ECY99" s="83"/>
      <c r="ECZ99" s="83"/>
      <c r="EDA99" s="83"/>
      <c r="EDB99" s="83"/>
      <c r="EDC99" s="83"/>
      <c r="EDD99" s="83"/>
      <c r="EDE99" s="83"/>
      <c r="EDF99" s="83"/>
      <c r="EDG99" s="83"/>
      <c r="EDH99" s="83"/>
      <c r="EDI99" s="83"/>
      <c r="EDJ99" s="83"/>
      <c r="EDK99" s="83"/>
      <c r="EDL99" s="83"/>
      <c r="EDM99" s="83"/>
      <c r="EDN99" s="83"/>
      <c r="EDO99" s="83"/>
      <c r="EDP99" s="83"/>
      <c r="EDQ99" s="83"/>
      <c r="EDR99" s="83"/>
      <c r="EDS99" s="83"/>
      <c r="EDT99" s="83"/>
      <c r="EDU99" s="83"/>
      <c r="EDV99" s="83"/>
      <c r="EDW99" s="83"/>
      <c r="EDX99" s="83"/>
      <c r="EDY99" s="83"/>
      <c r="EDZ99" s="83"/>
      <c r="EEA99" s="83"/>
      <c r="EEB99" s="83"/>
      <c r="EEC99" s="83"/>
      <c r="EED99" s="83"/>
      <c r="EEE99" s="83"/>
      <c r="EEF99" s="83"/>
      <c r="EEG99" s="83"/>
      <c r="EEH99" s="83"/>
      <c r="EEI99" s="83"/>
      <c r="EEJ99" s="83"/>
      <c r="EEK99" s="83"/>
      <c r="EEL99" s="83"/>
      <c r="EEM99" s="83"/>
      <c r="EEN99" s="83"/>
      <c r="EEO99" s="83"/>
      <c r="EEP99" s="83"/>
      <c r="EEQ99" s="83"/>
      <c r="EER99" s="83"/>
      <c r="EES99" s="83"/>
      <c r="EET99" s="83"/>
      <c r="EEU99" s="83"/>
      <c r="EEV99" s="83"/>
      <c r="EEW99" s="83"/>
      <c r="EEX99" s="83"/>
      <c r="EEY99" s="83"/>
      <c r="EEZ99" s="83"/>
      <c r="EFA99" s="83"/>
      <c r="EFB99" s="83"/>
      <c r="EFC99" s="83"/>
      <c r="EFD99" s="83"/>
      <c r="EFE99" s="83"/>
      <c r="EFF99" s="83"/>
      <c r="EFG99" s="83"/>
      <c r="EFH99" s="83"/>
      <c r="EFI99" s="83"/>
      <c r="EFJ99" s="83"/>
      <c r="EFK99" s="83"/>
      <c r="EFL99" s="83"/>
      <c r="EFM99" s="83"/>
      <c r="EFN99" s="83"/>
      <c r="EFO99" s="83"/>
      <c r="EFP99" s="83"/>
      <c r="EFQ99" s="83"/>
      <c r="EFR99" s="83"/>
      <c r="EFS99" s="83"/>
      <c r="EFT99" s="83"/>
      <c r="EFU99" s="83"/>
      <c r="EFV99" s="83"/>
      <c r="EFW99" s="83"/>
      <c r="EFX99" s="83"/>
      <c r="EFY99" s="83"/>
      <c r="EFZ99" s="83"/>
      <c r="EGA99" s="83"/>
      <c r="EGB99" s="83"/>
      <c r="EGC99" s="83"/>
      <c r="EGD99" s="83"/>
      <c r="EGE99" s="83"/>
      <c r="EGF99" s="83"/>
      <c r="EGG99" s="83"/>
      <c r="EGH99" s="83"/>
      <c r="EGI99" s="83"/>
      <c r="EGJ99" s="83"/>
      <c r="EGK99" s="83"/>
      <c r="EGL99" s="83"/>
      <c r="EGM99" s="83"/>
      <c r="EGN99" s="83"/>
      <c r="EGO99" s="83"/>
      <c r="EGP99" s="83"/>
      <c r="EGQ99" s="83"/>
      <c r="EGR99" s="83"/>
      <c r="EGS99" s="83"/>
      <c r="EGT99" s="83"/>
      <c r="EGU99" s="83"/>
      <c r="EGV99" s="83"/>
      <c r="EGW99" s="83"/>
      <c r="EGX99" s="83"/>
      <c r="EGY99" s="83"/>
      <c r="EGZ99" s="83"/>
      <c r="EHA99" s="83"/>
      <c r="EHB99" s="83"/>
      <c r="EHC99" s="83"/>
      <c r="EHD99" s="83"/>
      <c r="EHE99" s="83"/>
      <c r="EHF99" s="83"/>
      <c r="EHG99" s="83"/>
      <c r="EHH99" s="83"/>
      <c r="EHI99" s="83"/>
      <c r="EHJ99" s="83"/>
      <c r="EHK99" s="83"/>
      <c r="EHL99" s="83"/>
      <c r="EHM99" s="83"/>
      <c r="EHN99" s="83"/>
      <c r="EHO99" s="83"/>
      <c r="EHP99" s="83"/>
      <c r="EHQ99" s="83"/>
      <c r="EHR99" s="83"/>
      <c r="EHS99" s="83"/>
      <c r="EHT99" s="83"/>
      <c r="EHU99" s="83"/>
      <c r="EHV99" s="83"/>
      <c r="EHW99" s="83"/>
      <c r="EHX99" s="83"/>
      <c r="EHY99" s="83"/>
      <c r="EHZ99" s="83"/>
      <c r="EIA99" s="83"/>
      <c r="EIB99" s="83"/>
      <c r="EIC99" s="83"/>
      <c r="EID99" s="83"/>
      <c r="EIE99" s="83"/>
      <c r="EIF99" s="83"/>
      <c r="EIG99" s="83"/>
      <c r="EIH99" s="83"/>
      <c r="EII99" s="83"/>
      <c r="EIJ99" s="83"/>
      <c r="EIK99" s="83"/>
      <c r="EIL99" s="83"/>
      <c r="EIM99" s="83"/>
      <c r="EIN99" s="83"/>
    </row>
    <row r="100" spans="1:3628" customFormat="1" ht="7.5" customHeight="1" x14ac:dyDescent="0.25">
      <c r="A100" s="6"/>
      <c r="B100" s="49"/>
      <c r="C100" s="49"/>
      <c r="D100" s="92"/>
      <c r="E100" s="49"/>
      <c r="F100" s="49"/>
      <c r="G100" s="49"/>
      <c r="H100" s="49"/>
      <c r="I100" s="49"/>
      <c r="J100" s="49"/>
      <c r="K100" s="49"/>
      <c r="L100" s="49"/>
    </row>
    <row r="101" spans="1:3628" s="28" customFormat="1" x14ac:dyDescent="0.25">
      <c r="A101" s="24" t="s">
        <v>88</v>
      </c>
      <c r="B101" s="93"/>
      <c r="C101" s="93"/>
      <c r="D101" s="94"/>
      <c r="E101" s="93"/>
      <c r="F101" s="93"/>
      <c r="G101" s="93"/>
      <c r="H101" s="49"/>
      <c r="I101" s="93"/>
      <c r="J101" s="93"/>
      <c r="K101" s="93"/>
      <c r="L101" s="49"/>
    </row>
    <row r="102" spans="1:3628" customFormat="1" x14ac:dyDescent="0.25">
      <c r="A102" s="35" t="str">
        <f>A93</f>
        <v>Balance brought forward from 2022-2023Administration</v>
      </c>
      <c r="B102" s="104"/>
      <c r="C102" s="104"/>
      <c r="D102" s="104">
        <v>0</v>
      </c>
      <c r="E102" s="104"/>
      <c r="F102" s="104"/>
      <c r="G102" s="104">
        <v>14736</v>
      </c>
      <c r="H102" s="49"/>
      <c r="I102" s="104"/>
      <c r="J102" s="104"/>
      <c r="K102" s="104">
        <v>10942.34</v>
      </c>
      <c r="L102" s="49"/>
    </row>
    <row r="103" spans="1:3628" customFormat="1" x14ac:dyDescent="0.25">
      <c r="A103" s="29" t="s">
        <v>89</v>
      </c>
      <c r="B103" s="50">
        <v>4479</v>
      </c>
      <c r="C103" s="50"/>
      <c r="D103" s="50"/>
      <c r="E103" s="50">
        <v>4315</v>
      </c>
      <c r="F103" s="50"/>
      <c r="G103" s="50"/>
      <c r="H103" s="49"/>
      <c r="I103" s="50">
        <v>4275</v>
      </c>
      <c r="J103" s="50"/>
      <c r="K103" s="50"/>
      <c r="L103" s="49"/>
    </row>
    <row r="104" spans="1:3628" customFormat="1" x14ac:dyDescent="0.25">
      <c r="A104" s="29" t="s">
        <v>90</v>
      </c>
      <c r="B104" s="50"/>
      <c r="C104" s="50"/>
      <c r="D104" s="50"/>
      <c r="E104" s="50"/>
      <c r="F104" s="50"/>
      <c r="G104" s="50"/>
      <c r="H104" s="49"/>
      <c r="I104" s="50"/>
      <c r="J104" s="50"/>
      <c r="K104" s="50"/>
      <c r="L104" s="49"/>
    </row>
    <row r="105" spans="1:3628" customFormat="1" x14ac:dyDescent="0.25">
      <c r="A105" s="29" t="s">
        <v>91</v>
      </c>
      <c r="B105" s="50">
        <v>1500</v>
      </c>
      <c r="C105" s="105">
        <v>0</v>
      </c>
      <c r="D105" s="50"/>
      <c r="E105" s="50">
        <v>0</v>
      </c>
      <c r="F105" s="106"/>
      <c r="G105" s="50"/>
      <c r="H105" s="49"/>
      <c r="I105" s="50">
        <v>0</v>
      </c>
      <c r="J105" s="106"/>
      <c r="K105" s="50"/>
      <c r="L105" s="49" t="s">
        <v>311</v>
      </c>
    </row>
    <row r="106" spans="1:3628" customFormat="1" x14ac:dyDescent="0.25">
      <c r="A106" s="29" t="s">
        <v>92</v>
      </c>
      <c r="B106" s="50">
        <v>1500</v>
      </c>
      <c r="C106" s="105"/>
      <c r="D106" s="50"/>
      <c r="E106" s="50">
        <v>75</v>
      </c>
      <c r="F106" s="106"/>
      <c r="G106" s="50"/>
      <c r="H106" s="49"/>
      <c r="I106" s="50">
        <v>0</v>
      </c>
      <c r="J106" s="106"/>
      <c r="K106" s="50"/>
      <c r="L106" s="49"/>
    </row>
    <row r="107" spans="1:3628" customFormat="1" x14ac:dyDescent="0.25">
      <c r="A107" s="29" t="s">
        <v>93</v>
      </c>
      <c r="B107" s="50"/>
      <c r="C107" s="105">
        <v>100</v>
      </c>
      <c r="D107" s="50"/>
      <c r="E107" s="50"/>
      <c r="F107" s="106">
        <v>28.51</v>
      </c>
      <c r="G107" s="50"/>
      <c r="H107" s="49"/>
      <c r="I107" s="50"/>
      <c r="J107" s="106">
        <v>50</v>
      </c>
      <c r="K107" s="50"/>
      <c r="L107" s="49"/>
    </row>
    <row r="108" spans="1:3628" customFormat="1" x14ac:dyDescent="0.25">
      <c r="A108" s="29" t="s">
        <v>94</v>
      </c>
      <c r="B108" s="50"/>
      <c r="C108" s="105">
        <v>250</v>
      </c>
      <c r="D108" s="50"/>
      <c r="E108" s="50"/>
      <c r="F108" s="106">
        <v>0</v>
      </c>
      <c r="G108" s="50"/>
      <c r="H108" s="49"/>
      <c r="I108" s="50"/>
      <c r="J108" s="106">
        <v>250</v>
      </c>
      <c r="K108" s="50"/>
      <c r="L108" s="49"/>
    </row>
    <row r="109" spans="1:3628" customFormat="1" x14ac:dyDescent="0.25">
      <c r="A109" s="29" t="s">
        <v>95</v>
      </c>
      <c r="B109" s="50"/>
      <c r="C109" s="105">
        <v>1500</v>
      </c>
      <c r="D109" s="50"/>
      <c r="E109" s="50"/>
      <c r="F109" s="106">
        <v>0</v>
      </c>
      <c r="G109" s="50"/>
      <c r="H109" s="49"/>
      <c r="I109" s="50"/>
      <c r="J109" s="106">
        <v>500</v>
      </c>
      <c r="K109" s="50"/>
      <c r="L109" s="49"/>
    </row>
    <row r="110" spans="1:3628" customFormat="1" x14ac:dyDescent="0.25">
      <c r="A110" s="29" t="s">
        <v>96</v>
      </c>
      <c r="B110" s="50">
        <v>10000</v>
      </c>
      <c r="C110" s="105"/>
      <c r="D110" s="50"/>
      <c r="E110" s="50">
        <v>1125</v>
      </c>
      <c r="F110" s="106"/>
      <c r="G110" s="50"/>
      <c r="H110" s="49"/>
      <c r="I110" s="50">
        <v>3750</v>
      </c>
      <c r="J110" s="106"/>
      <c r="K110" s="50"/>
      <c r="L110" s="232" t="s">
        <v>258</v>
      </c>
    </row>
    <row r="111" spans="1:3628" customFormat="1" x14ac:dyDescent="0.25">
      <c r="A111" s="29" t="s">
        <v>97</v>
      </c>
      <c r="B111" s="50"/>
      <c r="C111" s="105">
        <v>75</v>
      </c>
      <c r="D111" s="50"/>
      <c r="E111" s="50"/>
      <c r="F111" s="106">
        <v>0</v>
      </c>
      <c r="G111" s="50"/>
      <c r="H111" s="49"/>
      <c r="I111" s="50"/>
      <c r="J111" s="106">
        <v>75</v>
      </c>
      <c r="K111" s="50"/>
      <c r="L111" s="49"/>
    </row>
    <row r="112" spans="1:3628" customFormat="1" x14ac:dyDescent="0.25">
      <c r="A112" s="29" t="s">
        <v>98</v>
      </c>
      <c r="B112" s="50">
        <v>3000</v>
      </c>
      <c r="C112" s="105"/>
      <c r="D112" s="50"/>
      <c r="E112" s="50">
        <v>0</v>
      </c>
      <c r="F112" s="106"/>
      <c r="G112" s="50"/>
      <c r="H112" s="49"/>
      <c r="I112" s="50">
        <v>1500</v>
      </c>
      <c r="J112" s="106"/>
      <c r="K112" s="50"/>
      <c r="L112" s="49"/>
    </row>
    <row r="113" spans="1:12" customFormat="1" x14ac:dyDescent="0.25">
      <c r="A113" s="46" t="s">
        <v>99</v>
      </c>
      <c r="B113" s="50"/>
      <c r="C113" s="105"/>
      <c r="D113" s="50"/>
      <c r="E113" s="50">
        <v>250</v>
      </c>
      <c r="F113" s="106"/>
      <c r="G113" s="50"/>
      <c r="H113" s="49"/>
      <c r="I113" s="50"/>
      <c r="J113" s="106"/>
      <c r="K113" s="50"/>
      <c r="L113" s="49"/>
    </row>
    <row r="114" spans="1:12" customFormat="1" x14ac:dyDescent="0.25">
      <c r="A114" s="29" t="s">
        <v>100</v>
      </c>
      <c r="B114" s="50"/>
      <c r="C114" s="105"/>
      <c r="D114" s="50"/>
      <c r="E114" s="50">
        <v>0</v>
      </c>
      <c r="F114" s="106"/>
      <c r="G114" s="50"/>
      <c r="H114" s="49"/>
      <c r="I114" s="50"/>
      <c r="J114" s="106"/>
      <c r="K114" s="50"/>
      <c r="L114" s="49"/>
    </row>
    <row r="115" spans="1:12" customFormat="1" x14ac:dyDescent="0.25">
      <c r="A115" s="29" t="s">
        <v>101</v>
      </c>
      <c r="B115" s="50"/>
      <c r="C115" s="105">
        <v>10000</v>
      </c>
      <c r="D115" s="50"/>
      <c r="E115" s="50"/>
      <c r="F115" s="106">
        <v>2294</v>
      </c>
      <c r="G115" s="50"/>
      <c r="H115" s="49"/>
      <c r="I115" s="50"/>
      <c r="J115" s="106">
        <v>5000</v>
      </c>
      <c r="K115" s="50"/>
      <c r="L115" s="49"/>
    </row>
    <row r="116" spans="1:12" customFormat="1" x14ac:dyDescent="0.25">
      <c r="A116" s="29" t="s">
        <v>102</v>
      </c>
      <c r="B116" s="50"/>
      <c r="C116" s="105">
        <v>325</v>
      </c>
      <c r="D116" s="50"/>
      <c r="E116" s="50"/>
      <c r="F116" s="106">
        <v>0</v>
      </c>
      <c r="G116" s="50"/>
      <c r="H116" s="49"/>
      <c r="I116" s="50"/>
      <c r="J116" s="106">
        <v>225</v>
      </c>
      <c r="K116" s="50"/>
      <c r="L116" s="49"/>
    </row>
    <row r="117" spans="1:12" customFormat="1" x14ac:dyDescent="0.25">
      <c r="A117" s="29" t="s">
        <v>103</v>
      </c>
      <c r="B117" s="50"/>
      <c r="C117" s="105">
        <v>750</v>
      </c>
      <c r="D117" s="50"/>
      <c r="E117" s="50"/>
      <c r="F117" s="106">
        <v>0</v>
      </c>
      <c r="G117" s="50"/>
      <c r="H117" s="49"/>
      <c r="I117" s="50"/>
      <c r="J117" s="106">
        <v>750</v>
      </c>
      <c r="K117" s="50"/>
      <c r="L117" s="49"/>
    </row>
    <row r="118" spans="1:12" customFormat="1" x14ac:dyDescent="0.25">
      <c r="A118" s="29" t="s">
        <v>104</v>
      </c>
      <c r="B118" s="50"/>
      <c r="C118" s="105"/>
      <c r="D118" s="50"/>
      <c r="E118" s="50"/>
      <c r="F118" s="50">
        <v>0</v>
      </c>
      <c r="G118" s="50"/>
      <c r="H118" s="49"/>
      <c r="I118" s="50"/>
      <c r="J118" s="50"/>
      <c r="K118" s="50"/>
      <c r="L118" s="49"/>
    </row>
    <row r="119" spans="1:12" customFormat="1" x14ac:dyDescent="0.25">
      <c r="A119" s="29" t="s">
        <v>105</v>
      </c>
      <c r="B119" s="50"/>
      <c r="C119" s="50"/>
      <c r="D119" s="50"/>
      <c r="E119" s="50"/>
      <c r="F119" s="50"/>
      <c r="G119" s="50"/>
      <c r="H119" s="49"/>
      <c r="I119" s="50"/>
      <c r="J119" s="50"/>
      <c r="K119" s="50"/>
      <c r="L119" s="49"/>
    </row>
    <row r="120" spans="1:12" customFormat="1" x14ac:dyDescent="0.25">
      <c r="A120" s="29" t="s">
        <v>106</v>
      </c>
      <c r="B120" s="50">
        <v>1500</v>
      </c>
      <c r="C120" s="106"/>
      <c r="D120" s="50"/>
      <c r="E120" s="50">
        <v>0</v>
      </c>
      <c r="F120" s="106">
        <v>0</v>
      </c>
      <c r="G120" s="50"/>
      <c r="H120" s="49"/>
      <c r="I120" s="50">
        <v>1500</v>
      </c>
      <c r="J120" s="50"/>
      <c r="K120" s="50"/>
      <c r="L120" s="49"/>
    </row>
    <row r="121" spans="1:12" customFormat="1" x14ac:dyDescent="0.25">
      <c r="A121" s="29" t="s">
        <v>107</v>
      </c>
      <c r="B121" s="50"/>
      <c r="C121" s="106"/>
      <c r="D121" s="50"/>
      <c r="E121" s="50"/>
      <c r="F121" s="106"/>
      <c r="G121" s="50"/>
      <c r="H121" s="49"/>
      <c r="I121" s="50"/>
      <c r="J121" s="50"/>
      <c r="K121" s="50"/>
      <c r="L121" s="49"/>
    </row>
    <row r="122" spans="1:12" customFormat="1" x14ac:dyDescent="0.25">
      <c r="A122" s="29" t="s">
        <v>93</v>
      </c>
      <c r="B122" s="50"/>
      <c r="C122" s="106">
        <v>400</v>
      </c>
      <c r="D122" s="50"/>
      <c r="E122" s="50"/>
      <c r="F122" s="106">
        <v>327.2</v>
      </c>
      <c r="G122" s="50"/>
      <c r="H122" s="49"/>
      <c r="I122" s="50"/>
      <c r="J122" s="50">
        <v>400</v>
      </c>
      <c r="K122" s="50"/>
      <c r="L122" s="49"/>
    </row>
    <row r="123" spans="1:12" customFormat="1" x14ac:dyDescent="0.25">
      <c r="A123" s="29" t="s">
        <v>94</v>
      </c>
      <c r="B123" s="50"/>
      <c r="C123" s="106">
        <v>500</v>
      </c>
      <c r="D123" s="50"/>
      <c r="E123" s="50"/>
      <c r="F123" s="106">
        <v>499.34</v>
      </c>
      <c r="G123" s="50"/>
      <c r="H123" s="49"/>
      <c r="I123" s="50"/>
      <c r="J123" s="50">
        <v>500</v>
      </c>
      <c r="K123" s="50"/>
      <c r="L123" s="49"/>
    </row>
    <row r="124" spans="1:12" customFormat="1" x14ac:dyDescent="0.25">
      <c r="A124" s="29" t="s">
        <v>96</v>
      </c>
      <c r="B124" s="50">
        <v>10000</v>
      </c>
      <c r="C124" s="106"/>
      <c r="D124" s="50"/>
      <c r="E124" s="50">
        <v>8071</v>
      </c>
      <c r="F124" s="106"/>
      <c r="G124" s="50"/>
      <c r="H124" s="49"/>
      <c r="I124" s="50">
        <v>10000</v>
      </c>
      <c r="J124" s="50"/>
      <c r="K124" s="50"/>
      <c r="L124" s="232" t="s">
        <v>259</v>
      </c>
    </row>
    <row r="125" spans="1:12" customFormat="1" x14ac:dyDescent="0.25">
      <c r="A125" s="29" t="s">
        <v>97</v>
      </c>
      <c r="B125" s="50"/>
      <c r="C125" s="106">
        <v>200</v>
      </c>
      <c r="D125" s="50"/>
      <c r="E125" s="50"/>
      <c r="F125" s="106">
        <v>0</v>
      </c>
      <c r="G125" s="50"/>
      <c r="H125" s="49"/>
      <c r="I125" s="50"/>
      <c r="J125" s="50">
        <v>200</v>
      </c>
      <c r="K125" s="50"/>
      <c r="L125" s="49"/>
    </row>
    <row r="126" spans="1:12" customFormat="1" x14ac:dyDescent="0.25">
      <c r="A126" s="29" t="s">
        <v>101</v>
      </c>
      <c r="B126" s="50" t="s">
        <v>108</v>
      </c>
      <c r="C126" s="106">
        <v>18000</v>
      </c>
      <c r="D126" s="50"/>
      <c r="E126" s="50"/>
      <c r="F126" s="106">
        <v>19439.86</v>
      </c>
      <c r="G126" s="50"/>
      <c r="H126" s="49"/>
      <c r="I126" s="50"/>
      <c r="J126" s="50">
        <v>18000</v>
      </c>
      <c r="K126" s="50"/>
      <c r="L126" s="49"/>
    </row>
    <row r="127" spans="1:12" customFormat="1" x14ac:dyDescent="0.25">
      <c r="A127" s="29" t="s">
        <v>95</v>
      </c>
      <c r="B127" s="50"/>
      <c r="C127" s="106">
        <v>1500</v>
      </c>
      <c r="D127" s="50"/>
      <c r="E127" s="50"/>
      <c r="F127" s="106">
        <v>497.68</v>
      </c>
      <c r="G127" s="50"/>
      <c r="H127" s="49"/>
      <c r="I127" s="50"/>
      <c r="J127" s="50">
        <v>1500</v>
      </c>
      <c r="K127" s="50"/>
      <c r="L127" s="49"/>
    </row>
    <row r="128" spans="1:12" customFormat="1" x14ac:dyDescent="0.25">
      <c r="A128" s="29" t="s">
        <v>109</v>
      </c>
      <c r="B128" s="50"/>
      <c r="C128" s="106">
        <v>1200</v>
      </c>
      <c r="D128" s="50"/>
      <c r="E128" s="50"/>
      <c r="F128" s="106">
        <v>0</v>
      </c>
      <c r="G128" s="50"/>
      <c r="H128" s="49"/>
      <c r="I128" s="50"/>
      <c r="J128" s="50">
        <v>1200</v>
      </c>
      <c r="K128" s="50"/>
      <c r="L128" s="49"/>
    </row>
    <row r="129" spans="1:12" customFormat="1" x14ac:dyDescent="0.25">
      <c r="A129" s="63" t="s">
        <v>110</v>
      </c>
      <c r="B129" s="56"/>
      <c r="C129" s="100"/>
      <c r="D129" s="56"/>
      <c r="E129" s="56">
        <v>350</v>
      </c>
      <c r="F129" s="100">
        <v>348.69</v>
      </c>
      <c r="G129" s="56"/>
      <c r="H129" s="49"/>
      <c r="I129" s="56"/>
      <c r="J129" s="56"/>
      <c r="K129" s="56"/>
      <c r="L129" s="49"/>
    </row>
    <row r="130" spans="1:12" customFormat="1" x14ac:dyDescent="0.25">
      <c r="A130" s="97" t="s">
        <v>103</v>
      </c>
      <c r="B130" s="57"/>
      <c r="C130" s="107">
        <v>750</v>
      </c>
      <c r="D130" s="57"/>
      <c r="E130" s="57"/>
      <c r="F130" s="107">
        <v>0</v>
      </c>
      <c r="G130" s="57"/>
      <c r="H130" s="59"/>
      <c r="I130" s="57"/>
      <c r="J130" s="57">
        <v>750</v>
      </c>
      <c r="K130" s="57"/>
      <c r="L130" s="49"/>
    </row>
    <row r="131" spans="1:12" customFormat="1" x14ac:dyDescent="0.25">
      <c r="A131" s="97" t="s">
        <v>111</v>
      </c>
      <c r="B131" s="59"/>
      <c r="C131" s="108"/>
      <c r="D131" s="59"/>
      <c r="E131" s="59">
        <v>250</v>
      </c>
      <c r="F131" s="108">
        <v>0</v>
      </c>
      <c r="G131" s="59"/>
      <c r="H131" s="59"/>
      <c r="I131" s="59"/>
      <c r="J131" s="59"/>
      <c r="K131" s="59"/>
      <c r="L131" s="49"/>
    </row>
    <row r="132" spans="1:12" customFormat="1" x14ac:dyDescent="0.25">
      <c r="A132" s="109" t="s">
        <v>104</v>
      </c>
      <c r="B132" s="58"/>
      <c r="C132" s="110">
        <v>0</v>
      </c>
      <c r="D132" s="58"/>
      <c r="E132" s="58"/>
      <c r="F132" s="110"/>
      <c r="G132" s="58"/>
      <c r="H132" s="58"/>
      <c r="I132" s="58"/>
      <c r="J132" s="58"/>
      <c r="K132" s="58"/>
      <c r="L132" s="49"/>
    </row>
    <row r="133" spans="1:12" customFormat="1" x14ac:dyDescent="0.25">
      <c r="A133" s="46" t="s">
        <v>99</v>
      </c>
      <c r="B133" s="47"/>
      <c r="C133" s="111"/>
      <c r="D133" s="47"/>
      <c r="E133" s="47">
        <v>697.5</v>
      </c>
      <c r="F133" s="111"/>
      <c r="G133" s="47"/>
      <c r="H133" s="49"/>
      <c r="I133" s="47"/>
      <c r="J133" s="47"/>
      <c r="K133" s="47"/>
      <c r="L133" s="49"/>
    </row>
    <row r="134" spans="1:12" customFormat="1" x14ac:dyDescent="0.25">
      <c r="A134" s="29" t="s">
        <v>98</v>
      </c>
      <c r="B134" s="50">
        <v>3000</v>
      </c>
      <c r="C134" s="106"/>
      <c r="D134" s="50"/>
      <c r="E134" s="50">
        <v>1000</v>
      </c>
      <c r="F134" s="106"/>
      <c r="G134" s="50"/>
      <c r="H134" s="49"/>
      <c r="I134" s="50">
        <v>5000</v>
      </c>
      <c r="J134" s="50"/>
      <c r="K134" s="50"/>
      <c r="L134" s="49"/>
    </row>
    <row r="135" spans="1:12" customFormat="1" x14ac:dyDescent="0.25">
      <c r="A135" s="29" t="s">
        <v>100</v>
      </c>
      <c r="B135" s="50"/>
      <c r="C135" s="106"/>
      <c r="D135" s="50"/>
      <c r="E135" s="50"/>
      <c r="F135" s="106"/>
      <c r="G135" s="50"/>
      <c r="H135" s="49"/>
      <c r="I135" s="50"/>
      <c r="J135" s="50"/>
      <c r="K135" s="50"/>
      <c r="L135" s="49"/>
    </row>
    <row r="136" spans="1:12" customFormat="1" x14ac:dyDescent="0.25">
      <c r="A136" s="29" t="s">
        <v>112</v>
      </c>
      <c r="B136" s="50">
        <v>3000</v>
      </c>
      <c r="C136" s="106">
        <v>750</v>
      </c>
      <c r="D136" s="50"/>
      <c r="E136" s="50">
        <v>3625</v>
      </c>
      <c r="F136" s="106"/>
      <c r="G136" s="50"/>
      <c r="H136" s="49"/>
      <c r="I136" s="62">
        <v>4000</v>
      </c>
      <c r="J136" s="50">
        <v>750</v>
      </c>
      <c r="K136" s="50"/>
      <c r="L136" s="49"/>
    </row>
    <row r="137" spans="1:12" customFormat="1" x14ac:dyDescent="0.25">
      <c r="A137" s="63"/>
      <c r="B137" s="56"/>
      <c r="C137" s="100"/>
      <c r="D137" s="78"/>
      <c r="E137" s="56"/>
      <c r="F137" s="56"/>
      <c r="G137" s="56"/>
      <c r="H137" s="49"/>
      <c r="I137" s="56"/>
      <c r="J137" s="56"/>
      <c r="K137" s="56"/>
      <c r="L137" s="49"/>
    </row>
    <row r="138" spans="1:12" s="83" customFormat="1" ht="18.75" thickBot="1" x14ac:dyDescent="0.3">
      <c r="A138" s="112" t="s">
        <v>113</v>
      </c>
      <c r="B138" s="113">
        <f>SUM(B103:B137)</f>
        <v>37979</v>
      </c>
      <c r="C138" s="114">
        <f t="shared" ref="C138:F138" si="1">SUM(C103:C137)</f>
        <v>36300</v>
      </c>
      <c r="D138" s="113">
        <f t="shared" si="1"/>
        <v>0</v>
      </c>
      <c r="E138" s="113">
        <f t="shared" si="1"/>
        <v>19758.5</v>
      </c>
      <c r="F138" s="113">
        <f t="shared" si="1"/>
        <v>23435.279999999999</v>
      </c>
      <c r="G138" s="113">
        <f>G102+E138-F138</f>
        <v>11059.220000000001</v>
      </c>
      <c r="H138" s="113">
        <v>0</v>
      </c>
      <c r="I138" s="113">
        <f>SUM(I102:I136)</f>
        <v>30025</v>
      </c>
      <c r="J138" s="113">
        <f>SUM(J102:J136)</f>
        <v>30150</v>
      </c>
      <c r="K138" s="113">
        <f>G138+I138-J138</f>
        <v>10934.220000000001</v>
      </c>
      <c r="L138" s="115">
        <f>I138-J138</f>
        <v>-125</v>
      </c>
    </row>
    <row r="139" spans="1:12" customFormat="1" ht="7.5" customHeight="1" x14ac:dyDescent="0.25">
      <c r="A139" s="6"/>
      <c r="B139" s="49"/>
      <c r="C139" s="49"/>
      <c r="D139" s="92"/>
      <c r="E139" s="49"/>
      <c r="F139" s="49"/>
      <c r="G139" s="49"/>
      <c r="H139" s="49"/>
      <c r="I139" s="49"/>
      <c r="J139" s="49"/>
      <c r="K139" s="49"/>
      <c r="L139" s="49"/>
    </row>
    <row r="140" spans="1:12" customFormat="1" ht="28.5" customHeight="1" thickBot="1" x14ac:dyDescent="0.3">
      <c r="A140" s="116" t="s">
        <v>114</v>
      </c>
      <c r="B140" s="117">
        <f>B138+B99+B89</f>
        <v>57557</v>
      </c>
      <c r="C140" s="117">
        <f>C138+C99+C89</f>
        <v>64675.666666666672</v>
      </c>
      <c r="D140" s="117">
        <f t="shared" ref="D140:L140" si="2">D138+D99+D89</f>
        <v>0</v>
      </c>
      <c r="E140" s="117">
        <f t="shared" si="2"/>
        <v>37994.32</v>
      </c>
      <c r="F140" s="117">
        <f t="shared" si="2"/>
        <v>29352.199999999997</v>
      </c>
      <c r="G140" s="117">
        <f t="shared" si="2"/>
        <v>92921.34</v>
      </c>
      <c r="H140" s="117">
        <f t="shared" si="2"/>
        <v>0</v>
      </c>
      <c r="I140" s="117">
        <f t="shared" si="2"/>
        <v>50245</v>
      </c>
      <c r="J140" s="117">
        <f t="shared" si="2"/>
        <v>55334</v>
      </c>
      <c r="K140" s="117">
        <f t="shared" si="2"/>
        <v>87832.34</v>
      </c>
      <c r="L140" s="117">
        <f t="shared" si="2"/>
        <v>-5089</v>
      </c>
    </row>
    <row r="141" spans="1:12" customFormat="1" ht="7.5" customHeight="1" thickTop="1" x14ac:dyDescent="0.25">
      <c r="A141" s="6"/>
      <c r="B141" s="49"/>
      <c r="C141" s="49"/>
      <c r="D141" s="92"/>
      <c r="E141" s="49"/>
      <c r="F141" s="49"/>
      <c r="G141" s="49"/>
      <c r="H141" s="49"/>
      <c r="I141" s="49"/>
      <c r="J141" s="49"/>
      <c r="K141" s="49"/>
      <c r="L141" s="49"/>
    </row>
    <row r="142" spans="1:12" s="28" customFormat="1" x14ac:dyDescent="0.25">
      <c r="A142" s="24" t="s">
        <v>115</v>
      </c>
      <c r="B142" s="93"/>
      <c r="C142" s="93"/>
      <c r="D142" s="94"/>
      <c r="E142" s="93"/>
      <c r="F142" s="93"/>
      <c r="G142" s="93"/>
      <c r="H142" s="49"/>
      <c r="I142" s="93"/>
      <c r="J142" s="93"/>
      <c r="K142" s="93"/>
      <c r="L142" s="49"/>
    </row>
    <row r="143" spans="1:12" customFormat="1" x14ac:dyDescent="0.25">
      <c r="A143" s="35" t="str">
        <f>A102</f>
        <v>Balance brought forward from 2022-2023Administration</v>
      </c>
      <c r="B143" s="118"/>
      <c r="C143" s="118"/>
      <c r="D143" s="119"/>
      <c r="E143" s="118"/>
      <c r="F143" s="118"/>
      <c r="G143" s="95">
        <v>0</v>
      </c>
      <c r="H143" s="49"/>
      <c r="I143" s="118"/>
      <c r="J143" s="118"/>
      <c r="K143" s="95"/>
      <c r="L143" s="49"/>
    </row>
    <row r="144" spans="1:12" customFormat="1" x14ac:dyDescent="0.25">
      <c r="A144" s="29" t="s">
        <v>116</v>
      </c>
      <c r="B144" s="50">
        <v>10486</v>
      </c>
      <c r="C144" s="50">
        <v>10486</v>
      </c>
      <c r="D144" s="51"/>
      <c r="E144" s="50">
        <v>10011</v>
      </c>
      <c r="F144" s="50">
        <v>9865</v>
      </c>
      <c r="G144" s="50"/>
      <c r="H144" s="49"/>
      <c r="I144" s="50">
        <v>10031</v>
      </c>
      <c r="J144" s="50">
        <v>10031</v>
      </c>
      <c r="K144" s="50" t="s">
        <v>108</v>
      </c>
      <c r="L144" s="49"/>
    </row>
    <row r="145" spans="1:3628" customFormat="1" ht="18.75" thickBot="1" x14ac:dyDescent="0.3">
      <c r="A145" s="63" t="s">
        <v>117</v>
      </c>
      <c r="B145" s="56"/>
      <c r="C145" s="56"/>
      <c r="D145" s="78"/>
      <c r="E145" s="56"/>
      <c r="F145" s="56">
        <v>146.34</v>
      </c>
      <c r="G145" s="56"/>
      <c r="H145" s="49"/>
      <c r="I145" s="56"/>
      <c r="J145" s="56"/>
      <c r="K145" s="56"/>
      <c r="L145" s="49"/>
    </row>
    <row r="146" spans="1:3628" s="83" customFormat="1" ht="19.5" thickTop="1" thickBot="1" x14ac:dyDescent="0.3">
      <c r="A146" s="101" t="s">
        <v>118</v>
      </c>
      <c r="B146" s="102">
        <f>SUM(B144:B145)</f>
        <v>10486</v>
      </c>
      <c r="C146" s="102">
        <f t="shared" ref="C146:F146" si="3">SUM(C144:C145)</f>
        <v>10486</v>
      </c>
      <c r="D146" s="102">
        <f t="shared" si="3"/>
        <v>0</v>
      </c>
      <c r="E146" s="102">
        <f t="shared" si="3"/>
        <v>10011</v>
      </c>
      <c r="F146" s="102">
        <f t="shared" si="3"/>
        <v>10011.34</v>
      </c>
      <c r="G146" s="102">
        <f>G143+E146-F146</f>
        <v>-0.34000000000014552</v>
      </c>
      <c r="H146" s="120"/>
      <c r="I146" s="102">
        <f t="shared" ref="I146" si="4">SUM(I144:I145)</f>
        <v>10031</v>
      </c>
      <c r="J146" s="102">
        <f t="shared" ref="J146" si="5">SUM(J144:J145)</f>
        <v>10031</v>
      </c>
      <c r="K146" s="102">
        <f>G146+I146-J146</f>
        <v>-0.34000000000014552</v>
      </c>
      <c r="L146" s="82">
        <f>I146-J146</f>
        <v>0</v>
      </c>
    </row>
    <row r="147" spans="1:3628" customFormat="1" ht="7.5" customHeight="1" x14ac:dyDescent="0.25">
      <c r="A147" s="121"/>
      <c r="B147" s="49"/>
      <c r="C147" s="49"/>
      <c r="D147" s="122"/>
      <c r="E147" s="49"/>
      <c r="F147" s="49"/>
      <c r="G147" s="49"/>
      <c r="H147" s="49"/>
      <c r="I147" s="49"/>
      <c r="J147" s="49"/>
      <c r="K147" s="49"/>
      <c r="L147" s="49"/>
    </row>
    <row r="148" spans="1:3628" s="28" customFormat="1" x14ac:dyDescent="0.25">
      <c r="A148" s="24" t="s">
        <v>119</v>
      </c>
      <c r="B148" s="93"/>
      <c r="C148" s="93"/>
      <c r="D148" s="94"/>
      <c r="E148" s="93"/>
      <c r="F148" s="93"/>
      <c r="G148" s="93"/>
      <c r="H148" s="49"/>
      <c r="I148" s="93"/>
      <c r="J148" s="93"/>
      <c r="K148" s="93"/>
      <c r="L148" s="49"/>
    </row>
    <row r="149" spans="1:3628" customFormat="1" x14ac:dyDescent="0.25">
      <c r="A149" s="35" t="str">
        <f>A143</f>
        <v>Balance brought forward from 2022-2023Administration</v>
      </c>
      <c r="B149" s="118"/>
      <c r="C149" s="118"/>
      <c r="D149" s="119"/>
      <c r="E149" s="118"/>
      <c r="F149" s="118"/>
      <c r="G149" s="95">
        <v>0</v>
      </c>
      <c r="H149" s="49"/>
      <c r="I149" s="118"/>
      <c r="J149" s="118"/>
      <c r="K149" s="95"/>
      <c r="L149" s="49"/>
    </row>
    <row r="150" spans="1:3628" customFormat="1" x14ac:dyDescent="0.25">
      <c r="A150" s="29" t="s">
        <v>89</v>
      </c>
      <c r="B150" s="50">
        <v>749.1</v>
      </c>
      <c r="C150" s="50">
        <v>749.1</v>
      </c>
      <c r="D150" s="51"/>
      <c r="E150" s="50">
        <v>715</v>
      </c>
      <c r="F150" s="50">
        <v>705</v>
      </c>
      <c r="G150" s="50"/>
      <c r="H150" s="49"/>
      <c r="I150" s="50">
        <v>714.58</v>
      </c>
      <c r="J150" s="50">
        <v>714.58</v>
      </c>
      <c r="K150" s="50" t="s">
        <v>108</v>
      </c>
      <c r="L150" s="49"/>
    </row>
    <row r="151" spans="1:3628" customFormat="1" ht="18.75" thickBot="1" x14ac:dyDescent="0.3">
      <c r="A151" s="63" t="s">
        <v>120</v>
      </c>
      <c r="B151" s="56"/>
      <c r="C151" s="56"/>
      <c r="D151" s="78"/>
      <c r="E151" s="56">
        <v>0</v>
      </c>
      <c r="F151" s="56">
        <v>10.46</v>
      </c>
      <c r="G151" s="56"/>
      <c r="H151" s="49"/>
      <c r="I151" s="56"/>
      <c r="J151" s="56"/>
      <c r="K151" s="56"/>
      <c r="L151" s="49"/>
    </row>
    <row r="152" spans="1:3628" s="103" customFormat="1" ht="19.5" thickTop="1" thickBot="1" x14ac:dyDescent="0.3">
      <c r="A152" s="101" t="s">
        <v>304</v>
      </c>
      <c r="B152" s="102">
        <f>SUM(B150:B151)</f>
        <v>749.1</v>
      </c>
      <c r="C152" s="102">
        <f t="shared" ref="C152:F152" si="6">SUM(C150:C151)</f>
        <v>749.1</v>
      </c>
      <c r="D152" s="102">
        <f t="shared" si="6"/>
        <v>0</v>
      </c>
      <c r="E152" s="102">
        <f t="shared" si="6"/>
        <v>715</v>
      </c>
      <c r="F152" s="102">
        <f t="shared" si="6"/>
        <v>715.46</v>
      </c>
      <c r="G152" s="102">
        <f>G149+E152-F152</f>
        <v>-0.46000000000003638</v>
      </c>
      <c r="H152" s="102">
        <v>0</v>
      </c>
      <c r="I152" s="102">
        <f t="shared" ref="I152" si="7">SUM(I150:I151)</f>
        <v>714.58</v>
      </c>
      <c r="J152" s="102">
        <f t="shared" ref="J152" si="8">SUM(J150:J151)</f>
        <v>714.58</v>
      </c>
      <c r="K152" s="102">
        <f>G152+I152-J152</f>
        <v>-0.46000000000003638</v>
      </c>
      <c r="L152" s="82">
        <f>I152-J152</f>
        <v>0</v>
      </c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  <c r="GT152" s="83"/>
      <c r="GU152" s="83"/>
      <c r="GV152" s="83"/>
      <c r="GW152" s="83"/>
      <c r="GX152" s="83"/>
      <c r="GY152" s="83"/>
      <c r="GZ152" s="83"/>
      <c r="HA152" s="83"/>
      <c r="HB152" s="83"/>
      <c r="HC152" s="83"/>
      <c r="HD152" s="83"/>
      <c r="HE152" s="83"/>
      <c r="HF152" s="83"/>
      <c r="HG152" s="83"/>
      <c r="HH152" s="83"/>
      <c r="HI152" s="83"/>
      <c r="HJ152" s="83"/>
      <c r="HK152" s="83"/>
      <c r="HL152" s="83"/>
      <c r="HM152" s="83"/>
      <c r="HN152" s="83"/>
      <c r="HO152" s="83"/>
      <c r="HP152" s="83"/>
      <c r="HQ152" s="83"/>
      <c r="HR152" s="83"/>
      <c r="HS152" s="83"/>
      <c r="HT152" s="83"/>
      <c r="HU152" s="83"/>
      <c r="HV152" s="83"/>
      <c r="HW152" s="83"/>
      <c r="HX152" s="83"/>
      <c r="HY152" s="83"/>
      <c r="HZ152" s="83"/>
      <c r="IA152" s="83"/>
      <c r="IB152" s="83"/>
      <c r="IC152" s="83"/>
      <c r="ID152" s="83"/>
      <c r="IE152" s="83"/>
      <c r="IF152" s="83"/>
      <c r="IG152" s="83"/>
      <c r="IH152" s="83"/>
      <c r="II152" s="83"/>
      <c r="IJ152" s="83"/>
      <c r="IK152" s="83"/>
      <c r="IL152" s="83"/>
      <c r="IM152" s="83"/>
      <c r="IN152" s="83"/>
      <c r="IO152" s="83"/>
      <c r="IP152" s="83"/>
      <c r="IQ152" s="83"/>
      <c r="IR152" s="83"/>
      <c r="IS152" s="83"/>
      <c r="IT152" s="83"/>
      <c r="IU152" s="83"/>
      <c r="IV152" s="83"/>
      <c r="IW152" s="83"/>
      <c r="IX152" s="83"/>
      <c r="IY152" s="83"/>
      <c r="IZ152" s="83"/>
      <c r="JA152" s="83"/>
      <c r="JB152" s="83"/>
      <c r="JC152" s="83"/>
      <c r="JD152" s="83"/>
      <c r="JE152" s="83"/>
      <c r="JF152" s="83"/>
      <c r="JG152" s="83"/>
      <c r="JH152" s="83"/>
      <c r="JI152" s="83"/>
      <c r="JJ152" s="83"/>
      <c r="JK152" s="83"/>
      <c r="JL152" s="83"/>
      <c r="JM152" s="83"/>
      <c r="JN152" s="83"/>
      <c r="JO152" s="83"/>
      <c r="JP152" s="83"/>
      <c r="JQ152" s="83"/>
      <c r="JR152" s="83"/>
      <c r="JS152" s="83"/>
      <c r="JT152" s="83"/>
      <c r="JU152" s="83"/>
      <c r="JV152" s="83"/>
      <c r="JW152" s="83"/>
      <c r="JX152" s="83"/>
      <c r="JY152" s="83"/>
      <c r="JZ152" s="83"/>
      <c r="KA152" s="83"/>
      <c r="KB152" s="83"/>
      <c r="KC152" s="83"/>
      <c r="KD152" s="83"/>
      <c r="KE152" s="83"/>
      <c r="KF152" s="83"/>
      <c r="KG152" s="83"/>
      <c r="KH152" s="83"/>
      <c r="KI152" s="83"/>
      <c r="KJ152" s="83"/>
      <c r="KK152" s="83"/>
      <c r="KL152" s="83"/>
      <c r="KM152" s="83"/>
      <c r="KN152" s="83"/>
      <c r="KO152" s="83"/>
      <c r="KP152" s="83"/>
      <c r="KQ152" s="83"/>
      <c r="KR152" s="83"/>
      <c r="KS152" s="83"/>
      <c r="KT152" s="83"/>
      <c r="KU152" s="83"/>
      <c r="KV152" s="83"/>
      <c r="KW152" s="83"/>
      <c r="KX152" s="83"/>
      <c r="KY152" s="83"/>
      <c r="KZ152" s="83"/>
      <c r="LA152" s="83"/>
      <c r="LB152" s="83"/>
      <c r="LC152" s="83"/>
      <c r="LD152" s="83"/>
      <c r="LE152" s="83"/>
      <c r="LF152" s="83"/>
      <c r="LG152" s="83"/>
      <c r="LH152" s="83"/>
      <c r="LI152" s="83"/>
      <c r="LJ152" s="83"/>
      <c r="LK152" s="83"/>
      <c r="LL152" s="83"/>
      <c r="LM152" s="83"/>
      <c r="LN152" s="83"/>
      <c r="LO152" s="83"/>
      <c r="LP152" s="83"/>
      <c r="LQ152" s="83"/>
      <c r="LR152" s="83"/>
      <c r="LS152" s="83"/>
      <c r="LT152" s="83"/>
      <c r="LU152" s="83"/>
      <c r="LV152" s="83"/>
      <c r="LW152" s="83"/>
      <c r="LX152" s="83"/>
      <c r="LY152" s="83"/>
      <c r="LZ152" s="83"/>
      <c r="MA152" s="83"/>
      <c r="MB152" s="83"/>
      <c r="MC152" s="83"/>
      <c r="MD152" s="83"/>
      <c r="ME152" s="83"/>
      <c r="MF152" s="83"/>
      <c r="MG152" s="83"/>
      <c r="MH152" s="83"/>
      <c r="MI152" s="83"/>
      <c r="MJ152" s="83"/>
      <c r="MK152" s="83"/>
      <c r="ML152" s="83"/>
      <c r="MM152" s="83"/>
      <c r="MN152" s="83"/>
      <c r="MO152" s="83"/>
      <c r="MP152" s="83"/>
      <c r="MQ152" s="83"/>
      <c r="MR152" s="83"/>
      <c r="MS152" s="83"/>
      <c r="MT152" s="83"/>
      <c r="MU152" s="83"/>
      <c r="MV152" s="83"/>
      <c r="MW152" s="83"/>
      <c r="MX152" s="83"/>
      <c r="MY152" s="83"/>
      <c r="MZ152" s="83"/>
      <c r="NA152" s="83"/>
      <c r="NB152" s="83"/>
      <c r="NC152" s="83"/>
      <c r="ND152" s="83"/>
      <c r="NE152" s="83"/>
      <c r="NF152" s="83"/>
      <c r="NG152" s="83"/>
      <c r="NH152" s="83"/>
      <c r="NI152" s="83"/>
      <c r="NJ152" s="83"/>
      <c r="NK152" s="83"/>
      <c r="NL152" s="83"/>
      <c r="NM152" s="83"/>
      <c r="NN152" s="83"/>
      <c r="NO152" s="83"/>
      <c r="NP152" s="83"/>
      <c r="NQ152" s="83"/>
      <c r="NR152" s="83"/>
      <c r="NS152" s="83"/>
      <c r="NT152" s="83"/>
      <c r="NU152" s="83"/>
      <c r="NV152" s="83"/>
      <c r="NW152" s="83"/>
      <c r="NX152" s="83"/>
      <c r="NY152" s="83"/>
      <c r="NZ152" s="83"/>
      <c r="OA152" s="83"/>
      <c r="OB152" s="83"/>
      <c r="OC152" s="83"/>
      <c r="OD152" s="83"/>
      <c r="OE152" s="83"/>
      <c r="OF152" s="83"/>
      <c r="OG152" s="83"/>
      <c r="OH152" s="83"/>
      <c r="OI152" s="83"/>
      <c r="OJ152" s="83"/>
      <c r="OK152" s="83"/>
      <c r="OL152" s="83"/>
      <c r="OM152" s="83"/>
      <c r="ON152" s="83"/>
      <c r="OO152" s="83"/>
      <c r="OP152" s="83"/>
      <c r="OQ152" s="83"/>
      <c r="OR152" s="83"/>
      <c r="OS152" s="83"/>
      <c r="OT152" s="83"/>
      <c r="OU152" s="83"/>
      <c r="OV152" s="83"/>
      <c r="OW152" s="83"/>
      <c r="OX152" s="83"/>
      <c r="OY152" s="83"/>
      <c r="OZ152" s="83"/>
      <c r="PA152" s="83"/>
      <c r="PB152" s="83"/>
      <c r="PC152" s="83"/>
      <c r="PD152" s="83"/>
      <c r="PE152" s="83"/>
      <c r="PF152" s="83"/>
      <c r="PG152" s="83"/>
      <c r="PH152" s="83"/>
      <c r="PI152" s="83"/>
      <c r="PJ152" s="83"/>
      <c r="PK152" s="83"/>
      <c r="PL152" s="83"/>
      <c r="PM152" s="83"/>
      <c r="PN152" s="83"/>
      <c r="PO152" s="83"/>
      <c r="PP152" s="83"/>
      <c r="PQ152" s="83"/>
      <c r="PR152" s="83"/>
      <c r="PS152" s="83"/>
      <c r="PT152" s="83"/>
      <c r="PU152" s="83"/>
      <c r="PV152" s="83"/>
      <c r="PW152" s="83"/>
      <c r="PX152" s="83"/>
      <c r="PY152" s="83"/>
      <c r="PZ152" s="83"/>
      <c r="QA152" s="83"/>
      <c r="QB152" s="83"/>
      <c r="QC152" s="83"/>
      <c r="QD152" s="83"/>
      <c r="QE152" s="83"/>
      <c r="QF152" s="83"/>
      <c r="QG152" s="83"/>
      <c r="QH152" s="83"/>
      <c r="QI152" s="83"/>
      <c r="QJ152" s="83"/>
      <c r="QK152" s="83"/>
      <c r="QL152" s="83"/>
      <c r="QM152" s="83"/>
      <c r="QN152" s="83"/>
      <c r="QO152" s="83"/>
      <c r="QP152" s="83"/>
      <c r="QQ152" s="83"/>
      <c r="QR152" s="83"/>
      <c r="QS152" s="83"/>
      <c r="QT152" s="83"/>
      <c r="QU152" s="83"/>
      <c r="QV152" s="83"/>
      <c r="QW152" s="83"/>
      <c r="QX152" s="83"/>
      <c r="QY152" s="83"/>
      <c r="QZ152" s="83"/>
      <c r="RA152" s="83"/>
      <c r="RB152" s="83"/>
      <c r="RC152" s="83"/>
      <c r="RD152" s="83"/>
      <c r="RE152" s="83"/>
      <c r="RF152" s="83"/>
      <c r="RG152" s="83"/>
      <c r="RH152" s="83"/>
      <c r="RI152" s="83"/>
      <c r="RJ152" s="83"/>
      <c r="RK152" s="83"/>
      <c r="RL152" s="83"/>
      <c r="RM152" s="83"/>
      <c r="RN152" s="83"/>
      <c r="RO152" s="83"/>
      <c r="RP152" s="83"/>
      <c r="RQ152" s="83"/>
      <c r="RR152" s="83"/>
      <c r="RS152" s="83"/>
      <c r="RT152" s="83"/>
      <c r="RU152" s="83"/>
      <c r="RV152" s="83"/>
      <c r="RW152" s="83"/>
      <c r="RX152" s="83"/>
      <c r="RY152" s="83"/>
      <c r="RZ152" s="83"/>
      <c r="SA152" s="83"/>
      <c r="SB152" s="83"/>
      <c r="SC152" s="83"/>
      <c r="SD152" s="83"/>
      <c r="SE152" s="83"/>
      <c r="SF152" s="83"/>
      <c r="SG152" s="83"/>
      <c r="SH152" s="83"/>
      <c r="SI152" s="83"/>
      <c r="SJ152" s="83"/>
      <c r="SK152" s="83"/>
      <c r="SL152" s="83"/>
      <c r="SM152" s="83"/>
      <c r="SN152" s="83"/>
      <c r="SO152" s="83"/>
      <c r="SP152" s="83"/>
      <c r="SQ152" s="83"/>
      <c r="SR152" s="83"/>
      <c r="SS152" s="83"/>
      <c r="ST152" s="83"/>
      <c r="SU152" s="83"/>
      <c r="SV152" s="83"/>
      <c r="SW152" s="83"/>
      <c r="SX152" s="83"/>
      <c r="SY152" s="83"/>
      <c r="SZ152" s="83"/>
      <c r="TA152" s="83"/>
      <c r="TB152" s="83"/>
      <c r="TC152" s="83"/>
      <c r="TD152" s="83"/>
      <c r="TE152" s="83"/>
      <c r="TF152" s="83"/>
      <c r="TG152" s="83"/>
      <c r="TH152" s="83"/>
      <c r="TI152" s="83"/>
      <c r="TJ152" s="83"/>
      <c r="TK152" s="83"/>
      <c r="TL152" s="83"/>
      <c r="TM152" s="83"/>
      <c r="TN152" s="83"/>
      <c r="TO152" s="83"/>
      <c r="TP152" s="83"/>
      <c r="TQ152" s="83"/>
      <c r="TR152" s="83"/>
      <c r="TS152" s="83"/>
      <c r="TT152" s="83"/>
      <c r="TU152" s="83"/>
      <c r="TV152" s="83"/>
      <c r="TW152" s="83"/>
      <c r="TX152" s="83"/>
      <c r="TY152" s="83"/>
      <c r="TZ152" s="83"/>
      <c r="UA152" s="83"/>
      <c r="UB152" s="83"/>
      <c r="UC152" s="83"/>
      <c r="UD152" s="83"/>
      <c r="UE152" s="83"/>
      <c r="UF152" s="83"/>
      <c r="UG152" s="83"/>
      <c r="UH152" s="83"/>
      <c r="UI152" s="83"/>
      <c r="UJ152" s="83"/>
      <c r="UK152" s="83"/>
      <c r="UL152" s="83"/>
      <c r="UM152" s="83"/>
      <c r="UN152" s="83"/>
      <c r="UO152" s="83"/>
      <c r="UP152" s="83"/>
      <c r="UQ152" s="83"/>
      <c r="UR152" s="83"/>
      <c r="US152" s="83"/>
      <c r="UT152" s="83"/>
      <c r="UU152" s="83"/>
      <c r="UV152" s="83"/>
      <c r="UW152" s="83"/>
      <c r="UX152" s="83"/>
      <c r="UY152" s="83"/>
      <c r="UZ152" s="83"/>
      <c r="VA152" s="83"/>
      <c r="VB152" s="83"/>
      <c r="VC152" s="83"/>
      <c r="VD152" s="83"/>
      <c r="VE152" s="83"/>
      <c r="VF152" s="83"/>
      <c r="VG152" s="83"/>
      <c r="VH152" s="83"/>
      <c r="VI152" s="83"/>
      <c r="VJ152" s="83"/>
      <c r="VK152" s="83"/>
      <c r="VL152" s="83"/>
      <c r="VM152" s="83"/>
      <c r="VN152" s="83"/>
      <c r="VO152" s="83"/>
      <c r="VP152" s="83"/>
      <c r="VQ152" s="83"/>
      <c r="VR152" s="83"/>
      <c r="VS152" s="83"/>
      <c r="VT152" s="83"/>
      <c r="VU152" s="83"/>
      <c r="VV152" s="83"/>
      <c r="VW152" s="83"/>
      <c r="VX152" s="83"/>
      <c r="VY152" s="83"/>
      <c r="VZ152" s="83"/>
      <c r="WA152" s="83"/>
      <c r="WB152" s="83"/>
      <c r="WC152" s="83"/>
      <c r="WD152" s="83"/>
      <c r="WE152" s="83"/>
      <c r="WF152" s="83"/>
      <c r="WG152" s="83"/>
      <c r="WH152" s="83"/>
      <c r="WI152" s="83"/>
      <c r="WJ152" s="83"/>
      <c r="WK152" s="83"/>
      <c r="WL152" s="83"/>
      <c r="WM152" s="83"/>
      <c r="WN152" s="83"/>
      <c r="WO152" s="83"/>
      <c r="WP152" s="83"/>
      <c r="WQ152" s="83"/>
      <c r="WR152" s="83"/>
      <c r="WS152" s="83"/>
      <c r="WT152" s="83"/>
      <c r="WU152" s="83"/>
      <c r="WV152" s="83"/>
      <c r="WW152" s="83"/>
      <c r="WX152" s="83"/>
      <c r="WY152" s="83"/>
      <c r="WZ152" s="83"/>
      <c r="XA152" s="83"/>
      <c r="XB152" s="83"/>
      <c r="XC152" s="83"/>
      <c r="XD152" s="83"/>
      <c r="XE152" s="83"/>
      <c r="XF152" s="83"/>
      <c r="XG152" s="83"/>
      <c r="XH152" s="83"/>
      <c r="XI152" s="83"/>
      <c r="XJ152" s="83"/>
      <c r="XK152" s="83"/>
      <c r="XL152" s="83"/>
      <c r="XM152" s="83"/>
      <c r="XN152" s="83"/>
      <c r="XO152" s="83"/>
      <c r="XP152" s="83"/>
      <c r="XQ152" s="83"/>
      <c r="XR152" s="83"/>
      <c r="XS152" s="83"/>
      <c r="XT152" s="83"/>
      <c r="XU152" s="83"/>
      <c r="XV152" s="83"/>
      <c r="XW152" s="83"/>
      <c r="XX152" s="83"/>
      <c r="XY152" s="83"/>
      <c r="XZ152" s="83"/>
      <c r="YA152" s="83"/>
      <c r="YB152" s="83"/>
      <c r="YC152" s="83"/>
      <c r="YD152" s="83"/>
      <c r="YE152" s="83"/>
      <c r="YF152" s="83"/>
      <c r="YG152" s="83"/>
      <c r="YH152" s="83"/>
      <c r="YI152" s="83"/>
      <c r="YJ152" s="83"/>
      <c r="YK152" s="83"/>
      <c r="YL152" s="83"/>
      <c r="YM152" s="83"/>
      <c r="YN152" s="83"/>
      <c r="YO152" s="83"/>
      <c r="YP152" s="83"/>
      <c r="YQ152" s="83"/>
      <c r="YR152" s="83"/>
      <c r="YS152" s="83"/>
      <c r="YT152" s="83"/>
      <c r="YU152" s="83"/>
      <c r="YV152" s="83"/>
      <c r="YW152" s="83"/>
      <c r="YX152" s="83"/>
      <c r="YY152" s="83"/>
      <c r="YZ152" s="83"/>
      <c r="ZA152" s="83"/>
      <c r="ZB152" s="83"/>
      <c r="ZC152" s="83"/>
      <c r="ZD152" s="83"/>
      <c r="ZE152" s="83"/>
      <c r="ZF152" s="83"/>
      <c r="ZG152" s="83"/>
      <c r="ZH152" s="83"/>
      <c r="ZI152" s="83"/>
      <c r="ZJ152" s="83"/>
      <c r="ZK152" s="83"/>
      <c r="ZL152" s="83"/>
      <c r="ZM152" s="83"/>
      <c r="ZN152" s="83"/>
      <c r="ZO152" s="83"/>
      <c r="ZP152" s="83"/>
      <c r="ZQ152" s="83"/>
      <c r="ZR152" s="83"/>
      <c r="ZS152" s="83"/>
      <c r="ZT152" s="83"/>
      <c r="ZU152" s="83"/>
      <c r="ZV152" s="83"/>
      <c r="ZW152" s="83"/>
      <c r="ZX152" s="83"/>
      <c r="ZY152" s="83"/>
      <c r="ZZ152" s="83"/>
      <c r="AAA152" s="83"/>
      <c r="AAB152" s="83"/>
      <c r="AAC152" s="83"/>
      <c r="AAD152" s="83"/>
      <c r="AAE152" s="83"/>
      <c r="AAF152" s="83"/>
      <c r="AAG152" s="83"/>
      <c r="AAH152" s="83"/>
      <c r="AAI152" s="83"/>
      <c r="AAJ152" s="83"/>
      <c r="AAK152" s="83"/>
      <c r="AAL152" s="83"/>
      <c r="AAM152" s="83"/>
      <c r="AAN152" s="83"/>
      <c r="AAO152" s="83"/>
      <c r="AAP152" s="83"/>
      <c r="AAQ152" s="83"/>
      <c r="AAR152" s="83"/>
      <c r="AAS152" s="83"/>
      <c r="AAT152" s="83"/>
      <c r="AAU152" s="83"/>
      <c r="AAV152" s="83"/>
      <c r="AAW152" s="83"/>
      <c r="AAX152" s="83"/>
      <c r="AAY152" s="83"/>
      <c r="AAZ152" s="83"/>
      <c r="ABA152" s="83"/>
      <c r="ABB152" s="83"/>
      <c r="ABC152" s="83"/>
      <c r="ABD152" s="83"/>
      <c r="ABE152" s="83"/>
      <c r="ABF152" s="83"/>
      <c r="ABG152" s="83"/>
      <c r="ABH152" s="83"/>
      <c r="ABI152" s="83"/>
      <c r="ABJ152" s="83"/>
      <c r="ABK152" s="83"/>
      <c r="ABL152" s="83"/>
      <c r="ABM152" s="83"/>
      <c r="ABN152" s="83"/>
      <c r="ABO152" s="83"/>
      <c r="ABP152" s="83"/>
      <c r="ABQ152" s="83"/>
      <c r="ABR152" s="83"/>
      <c r="ABS152" s="83"/>
      <c r="ABT152" s="83"/>
      <c r="ABU152" s="83"/>
      <c r="ABV152" s="83"/>
      <c r="ABW152" s="83"/>
      <c r="ABX152" s="83"/>
      <c r="ABY152" s="83"/>
      <c r="ABZ152" s="83"/>
      <c r="ACA152" s="83"/>
      <c r="ACB152" s="83"/>
      <c r="ACC152" s="83"/>
      <c r="ACD152" s="83"/>
      <c r="ACE152" s="83"/>
      <c r="ACF152" s="83"/>
      <c r="ACG152" s="83"/>
      <c r="ACH152" s="83"/>
      <c r="ACI152" s="83"/>
      <c r="ACJ152" s="83"/>
      <c r="ACK152" s="83"/>
      <c r="ACL152" s="83"/>
      <c r="ACM152" s="83"/>
      <c r="ACN152" s="83"/>
      <c r="ACO152" s="83"/>
      <c r="ACP152" s="83"/>
      <c r="ACQ152" s="83"/>
      <c r="ACR152" s="83"/>
      <c r="ACS152" s="83"/>
      <c r="ACT152" s="83"/>
      <c r="ACU152" s="83"/>
      <c r="ACV152" s="83"/>
      <c r="ACW152" s="83"/>
      <c r="ACX152" s="83"/>
      <c r="ACY152" s="83"/>
      <c r="ACZ152" s="83"/>
      <c r="ADA152" s="83"/>
      <c r="ADB152" s="83"/>
      <c r="ADC152" s="83"/>
      <c r="ADD152" s="83"/>
      <c r="ADE152" s="83"/>
      <c r="ADF152" s="83"/>
      <c r="ADG152" s="83"/>
      <c r="ADH152" s="83"/>
      <c r="ADI152" s="83"/>
      <c r="ADJ152" s="83"/>
      <c r="ADK152" s="83"/>
      <c r="ADL152" s="83"/>
      <c r="ADM152" s="83"/>
      <c r="ADN152" s="83"/>
      <c r="ADO152" s="83"/>
      <c r="ADP152" s="83"/>
      <c r="ADQ152" s="83"/>
      <c r="ADR152" s="83"/>
      <c r="ADS152" s="83"/>
      <c r="ADT152" s="83"/>
      <c r="ADU152" s="83"/>
      <c r="ADV152" s="83"/>
      <c r="ADW152" s="83"/>
      <c r="ADX152" s="83"/>
      <c r="ADY152" s="83"/>
      <c r="ADZ152" s="83"/>
      <c r="AEA152" s="83"/>
      <c r="AEB152" s="83"/>
      <c r="AEC152" s="83"/>
      <c r="AED152" s="83"/>
      <c r="AEE152" s="83"/>
      <c r="AEF152" s="83"/>
      <c r="AEG152" s="83"/>
      <c r="AEH152" s="83"/>
      <c r="AEI152" s="83"/>
      <c r="AEJ152" s="83"/>
      <c r="AEK152" s="83"/>
      <c r="AEL152" s="83"/>
      <c r="AEM152" s="83"/>
      <c r="AEN152" s="83"/>
      <c r="AEO152" s="83"/>
      <c r="AEP152" s="83"/>
      <c r="AEQ152" s="83"/>
      <c r="AER152" s="83"/>
      <c r="AES152" s="83"/>
      <c r="AET152" s="83"/>
      <c r="AEU152" s="83"/>
      <c r="AEV152" s="83"/>
      <c r="AEW152" s="83"/>
      <c r="AEX152" s="83"/>
      <c r="AEY152" s="83"/>
      <c r="AEZ152" s="83"/>
      <c r="AFA152" s="83"/>
      <c r="AFB152" s="83"/>
      <c r="AFC152" s="83"/>
      <c r="AFD152" s="83"/>
      <c r="AFE152" s="83"/>
      <c r="AFF152" s="83"/>
      <c r="AFG152" s="83"/>
      <c r="AFH152" s="83"/>
      <c r="AFI152" s="83"/>
      <c r="AFJ152" s="83"/>
      <c r="AFK152" s="83"/>
      <c r="AFL152" s="83"/>
      <c r="AFM152" s="83"/>
      <c r="AFN152" s="83"/>
      <c r="AFO152" s="83"/>
      <c r="AFP152" s="83"/>
      <c r="AFQ152" s="83"/>
      <c r="AFR152" s="83"/>
      <c r="AFS152" s="83"/>
      <c r="AFT152" s="83"/>
      <c r="AFU152" s="83"/>
      <c r="AFV152" s="83"/>
      <c r="AFW152" s="83"/>
      <c r="AFX152" s="83"/>
      <c r="AFY152" s="83"/>
      <c r="AFZ152" s="83"/>
      <c r="AGA152" s="83"/>
      <c r="AGB152" s="83"/>
      <c r="AGC152" s="83"/>
      <c r="AGD152" s="83"/>
      <c r="AGE152" s="83"/>
      <c r="AGF152" s="83"/>
      <c r="AGG152" s="83"/>
      <c r="AGH152" s="83"/>
      <c r="AGI152" s="83"/>
      <c r="AGJ152" s="83"/>
      <c r="AGK152" s="83"/>
      <c r="AGL152" s="83"/>
      <c r="AGM152" s="83"/>
      <c r="AGN152" s="83"/>
      <c r="AGO152" s="83"/>
      <c r="AGP152" s="83"/>
      <c r="AGQ152" s="83"/>
      <c r="AGR152" s="83"/>
      <c r="AGS152" s="83"/>
      <c r="AGT152" s="83"/>
      <c r="AGU152" s="83"/>
      <c r="AGV152" s="83"/>
      <c r="AGW152" s="83"/>
      <c r="AGX152" s="83"/>
      <c r="AGY152" s="83"/>
      <c r="AGZ152" s="83"/>
      <c r="AHA152" s="83"/>
      <c r="AHB152" s="83"/>
      <c r="AHC152" s="83"/>
      <c r="AHD152" s="83"/>
      <c r="AHE152" s="83"/>
      <c r="AHF152" s="83"/>
      <c r="AHG152" s="83"/>
      <c r="AHH152" s="83"/>
      <c r="AHI152" s="83"/>
      <c r="AHJ152" s="83"/>
      <c r="AHK152" s="83"/>
      <c r="AHL152" s="83"/>
      <c r="AHM152" s="83"/>
      <c r="AHN152" s="83"/>
      <c r="AHO152" s="83"/>
      <c r="AHP152" s="83"/>
      <c r="AHQ152" s="83"/>
      <c r="AHR152" s="83"/>
      <c r="AHS152" s="83"/>
      <c r="AHT152" s="83"/>
      <c r="AHU152" s="83"/>
      <c r="AHV152" s="83"/>
      <c r="AHW152" s="83"/>
      <c r="AHX152" s="83"/>
      <c r="AHY152" s="83"/>
      <c r="AHZ152" s="83"/>
      <c r="AIA152" s="83"/>
      <c r="AIB152" s="83"/>
      <c r="AIC152" s="83"/>
      <c r="AID152" s="83"/>
      <c r="AIE152" s="83"/>
      <c r="AIF152" s="83"/>
      <c r="AIG152" s="83"/>
      <c r="AIH152" s="83"/>
      <c r="AII152" s="83"/>
      <c r="AIJ152" s="83"/>
      <c r="AIK152" s="83"/>
      <c r="AIL152" s="83"/>
      <c r="AIM152" s="83"/>
      <c r="AIN152" s="83"/>
      <c r="AIO152" s="83"/>
      <c r="AIP152" s="83"/>
      <c r="AIQ152" s="83"/>
      <c r="AIR152" s="83"/>
      <c r="AIS152" s="83"/>
      <c r="AIT152" s="83"/>
      <c r="AIU152" s="83"/>
      <c r="AIV152" s="83"/>
      <c r="AIW152" s="83"/>
      <c r="AIX152" s="83"/>
      <c r="AIY152" s="83"/>
      <c r="AIZ152" s="83"/>
      <c r="AJA152" s="83"/>
      <c r="AJB152" s="83"/>
      <c r="AJC152" s="83"/>
      <c r="AJD152" s="83"/>
      <c r="AJE152" s="83"/>
      <c r="AJF152" s="83"/>
      <c r="AJG152" s="83"/>
      <c r="AJH152" s="83"/>
      <c r="AJI152" s="83"/>
      <c r="AJJ152" s="83"/>
      <c r="AJK152" s="83"/>
      <c r="AJL152" s="83"/>
      <c r="AJM152" s="83"/>
      <c r="AJN152" s="83"/>
      <c r="AJO152" s="83"/>
      <c r="AJP152" s="83"/>
      <c r="AJQ152" s="83"/>
      <c r="AJR152" s="83"/>
      <c r="AJS152" s="83"/>
      <c r="AJT152" s="83"/>
      <c r="AJU152" s="83"/>
      <c r="AJV152" s="83"/>
      <c r="AJW152" s="83"/>
      <c r="AJX152" s="83"/>
      <c r="AJY152" s="83"/>
      <c r="AJZ152" s="83"/>
      <c r="AKA152" s="83"/>
      <c r="AKB152" s="83"/>
      <c r="AKC152" s="83"/>
      <c r="AKD152" s="83"/>
      <c r="AKE152" s="83"/>
      <c r="AKF152" s="83"/>
      <c r="AKG152" s="83"/>
      <c r="AKH152" s="83"/>
      <c r="AKI152" s="83"/>
      <c r="AKJ152" s="83"/>
      <c r="AKK152" s="83"/>
      <c r="AKL152" s="83"/>
      <c r="AKM152" s="83"/>
      <c r="AKN152" s="83"/>
      <c r="AKO152" s="83"/>
      <c r="AKP152" s="83"/>
      <c r="AKQ152" s="83"/>
      <c r="AKR152" s="83"/>
      <c r="AKS152" s="83"/>
      <c r="AKT152" s="83"/>
      <c r="AKU152" s="83"/>
      <c r="AKV152" s="83"/>
      <c r="AKW152" s="83"/>
      <c r="AKX152" s="83"/>
      <c r="AKY152" s="83"/>
      <c r="AKZ152" s="83"/>
      <c r="ALA152" s="83"/>
      <c r="ALB152" s="83"/>
      <c r="ALC152" s="83"/>
      <c r="ALD152" s="83"/>
      <c r="ALE152" s="83"/>
      <c r="ALF152" s="83"/>
      <c r="ALG152" s="83"/>
      <c r="ALH152" s="83"/>
      <c r="ALI152" s="83"/>
      <c r="ALJ152" s="83"/>
      <c r="ALK152" s="83"/>
      <c r="ALL152" s="83"/>
      <c r="ALM152" s="83"/>
      <c r="ALN152" s="83"/>
      <c r="ALO152" s="83"/>
      <c r="ALP152" s="83"/>
      <c r="ALQ152" s="83"/>
      <c r="ALR152" s="83"/>
      <c r="ALS152" s="83"/>
      <c r="ALT152" s="83"/>
      <c r="ALU152" s="83"/>
      <c r="ALV152" s="83"/>
      <c r="ALW152" s="83"/>
      <c r="ALX152" s="83"/>
      <c r="ALY152" s="83"/>
      <c r="ALZ152" s="83"/>
      <c r="AMA152" s="83"/>
      <c r="AMB152" s="83"/>
      <c r="AMC152" s="83"/>
      <c r="AMD152" s="83"/>
      <c r="AME152" s="83"/>
      <c r="AMF152" s="83"/>
      <c r="AMG152" s="83"/>
      <c r="AMH152" s="83"/>
      <c r="AMI152" s="83"/>
      <c r="AMJ152" s="83"/>
      <c r="AMK152" s="83"/>
      <c r="AML152" s="83"/>
      <c r="AMM152" s="83"/>
      <c r="AMN152" s="83"/>
      <c r="AMO152" s="83"/>
      <c r="AMP152" s="83"/>
      <c r="AMQ152" s="83"/>
      <c r="AMR152" s="83"/>
      <c r="AMS152" s="83"/>
      <c r="AMT152" s="83"/>
      <c r="AMU152" s="83"/>
      <c r="AMV152" s="83"/>
      <c r="AMW152" s="83"/>
      <c r="AMX152" s="83"/>
      <c r="AMY152" s="83"/>
      <c r="AMZ152" s="83"/>
      <c r="ANA152" s="83"/>
      <c r="ANB152" s="83"/>
      <c r="ANC152" s="83"/>
      <c r="AND152" s="83"/>
      <c r="ANE152" s="83"/>
      <c r="ANF152" s="83"/>
      <c r="ANG152" s="83"/>
      <c r="ANH152" s="83"/>
      <c r="ANI152" s="83"/>
      <c r="ANJ152" s="83"/>
      <c r="ANK152" s="83"/>
      <c r="ANL152" s="83"/>
      <c r="ANM152" s="83"/>
      <c r="ANN152" s="83"/>
      <c r="ANO152" s="83"/>
      <c r="ANP152" s="83"/>
      <c r="ANQ152" s="83"/>
      <c r="ANR152" s="83"/>
      <c r="ANS152" s="83"/>
      <c r="ANT152" s="83"/>
      <c r="ANU152" s="83"/>
      <c r="ANV152" s="83"/>
      <c r="ANW152" s="83"/>
      <c r="ANX152" s="83"/>
      <c r="ANY152" s="83"/>
      <c r="ANZ152" s="83"/>
      <c r="AOA152" s="83"/>
      <c r="AOB152" s="83"/>
      <c r="AOC152" s="83"/>
      <c r="AOD152" s="83"/>
      <c r="AOE152" s="83"/>
      <c r="AOF152" s="83"/>
      <c r="AOG152" s="83"/>
      <c r="AOH152" s="83"/>
      <c r="AOI152" s="83"/>
      <c r="AOJ152" s="83"/>
      <c r="AOK152" s="83"/>
      <c r="AOL152" s="83"/>
      <c r="AOM152" s="83"/>
      <c r="AON152" s="83"/>
      <c r="AOO152" s="83"/>
      <c r="AOP152" s="83"/>
      <c r="AOQ152" s="83"/>
      <c r="AOR152" s="83"/>
      <c r="AOS152" s="83"/>
      <c r="AOT152" s="83"/>
      <c r="AOU152" s="83"/>
      <c r="AOV152" s="83"/>
      <c r="AOW152" s="83"/>
      <c r="AOX152" s="83"/>
      <c r="AOY152" s="83"/>
      <c r="AOZ152" s="83"/>
      <c r="APA152" s="83"/>
      <c r="APB152" s="83"/>
      <c r="APC152" s="83"/>
      <c r="APD152" s="83"/>
      <c r="APE152" s="83"/>
      <c r="APF152" s="83"/>
      <c r="APG152" s="83"/>
      <c r="APH152" s="83"/>
      <c r="API152" s="83"/>
      <c r="APJ152" s="83"/>
      <c r="APK152" s="83"/>
      <c r="APL152" s="83"/>
      <c r="APM152" s="83"/>
      <c r="APN152" s="83"/>
      <c r="APO152" s="83"/>
      <c r="APP152" s="83"/>
      <c r="APQ152" s="83"/>
      <c r="APR152" s="83"/>
      <c r="APS152" s="83"/>
      <c r="APT152" s="83"/>
      <c r="APU152" s="83"/>
      <c r="APV152" s="83"/>
      <c r="APW152" s="83"/>
      <c r="APX152" s="83"/>
      <c r="APY152" s="83"/>
      <c r="APZ152" s="83"/>
      <c r="AQA152" s="83"/>
      <c r="AQB152" s="83"/>
      <c r="AQC152" s="83"/>
      <c r="AQD152" s="83"/>
      <c r="AQE152" s="83"/>
      <c r="AQF152" s="83"/>
      <c r="AQG152" s="83"/>
      <c r="AQH152" s="83"/>
      <c r="AQI152" s="83"/>
      <c r="AQJ152" s="83"/>
      <c r="AQK152" s="83"/>
      <c r="AQL152" s="83"/>
      <c r="AQM152" s="83"/>
      <c r="AQN152" s="83"/>
      <c r="AQO152" s="83"/>
      <c r="AQP152" s="83"/>
      <c r="AQQ152" s="83"/>
      <c r="AQR152" s="83"/>
      <c r="AQS152" s="83"/>
      <c r="AQT152" s="83"/>
      <c r="AQU152" s="83"/>
      <c r="AQV152" s="83"/>
      <c r="AQW152" s="83"/>
      <c r="AQX152" s="83"/>
      <c r="AQY152" s="83"/>
      <c r="AQZ152" s="83"/>
      <c r="ARA152" s="83"/>
      <c r="ARB152" s="83"/>
      <c r="ARC152" s="83"/>
      <c r="ARD152" s="83"/>
      <c r="ARE152" s="83"/>
      <c r="ARF152" s="83"/>
      <c r="ARG152" s="83"/>
      <c r="ARH152" s="83"/>
      <c r="ARI152" s="83"/>
      <c r="ARJ152" s="83"/>
      <c r="ARK152" s="83"/>
      <c r="ARL152" s="83"/>
      <c r="ARM152" s="83"/>
      <c r="ARN152" s="83"/>
      <c r="ARO152" s="83"/>
      <c r="ARP152" s="83"/>
      <c r="ARQ152" s="83"/>
      <c r="ARR152" s="83"/>
      <c r="ARS152" s="83"/>
      <c r="ART152" s="83"/>
      <c r="ARU152" s="83"/>
      <c r="ARV152" s="83"/>
      <c r="ARW152" s="83"/>
      <c r="ARX152" s="83"/>
      <c r="ARY152" s="83"/>
      <c r="ARZ152" s="83"/>
      <c r="ASA152" s="83"/>
      <c r="ASB152" s="83"/>
      <c r="ASC152" s="83"/>
      <c r="ASD152" s="83"/>
      <c r="ASE152" s="83"/>
      <c r="ASF152" s="83"/>
      <c r="ASG152" s="83"/>
      <c r="ASH152" s="83"/>
      <c r="ASI152" s="83"/>
      <c r="ASJ152" s="83"/>
      <c r="ASK152" s="83"/>
      <c r="ASL152" s="83"/>
      <c r="ASM152" s="83"/>
      <c r="ASN152" s="83"/>
      <c r="ASO152" s="83"/>
      <c r="ASP152" s="83"/>
      <c r="ASQ152" s="83"/>
      <c r="ASR152" s="83"/>
      <c r="ASS152" s="83"/>
      <c r="AST152" s="83"/>
      <c r="ASU152" s="83"/>
      <c r="ASV152" s="83"/>
      <c r="ASW152" s="83"/>
      <c r="ASX152" s="83"/>
      <c r="ASY152" s="83"/>
      <c r="ASZ152" s="83"/>
      <c r="ATA152" s="83"/>
      <c r="ATB152" s="83"/>
      <c r="ATC152" s="83"/>
      <c r="ATD152" s="83"/>
      <c r="ATE152" s="83"/>
      <c r="ATF152" s="83"/>
      <c r="ATG152" s="83"/>
      <c r="ATH152" s="83"/>
      <c r="ATI152" s="83"/>
      <c r="ATJ152" s="83"/>
      <c r="ATK152" s="83"/>
      <c r="ATL152" s="83"/>
      <c r="ATM152" s="83"/>
      <c r="ATN152" s="83"/>
      <c r="ATO152" s="83"/>
      <c r="ATP152" s="83"/>
      <c r="ATQ152" s="83"/>
      <c r="ATR152" s="83"/>
      <c r="ATS152" s="83"/>
      <c r="ATT152" s="83"/>
      <c r="ATU152" s="83"/>
      <c r="ATV152" s="83"/>
      <c r="ATW152" s="83"/>
      <c r="ATX152" s="83"/>
      <c r="ATY152" s="83"/>
      <c r="ATZ152" s="83"/>
      <c r="AUA152" s="83"/>
      <c r="AUB152" s="83"/>
      <c r="AUC152" s="83"/>
      <c r="AUD152" s="83"/>
      <c r="AUE152" s="83"/>
      <c r="AUF152" s="83"/>
      <c r="AUG152" s="83"/>
      <c r="AUH152" s="83"/>
      <c r="AUI152" s="83"/>
      <c r="AUJ152" s="83"/>
      <c r="AUK152" s="83"/>
      <c r="AUL152" s="83"/>
      <c r="AUM152" s="83"/>
      <c r="AUN152" s="83"/>
      <c r="AUO152" s="83"/>
      <c r="AUP152" s="83"/>
      <c r="AUQ152" s="83"/>
      <c r="AUR152" s="83"/>
      <c r="AUS152" s="83"/>
      <c r="AUT152" s="83"/>
      <c r="AUU152" s="83"/>
      <c r="AUV152" s="83"/>
      <c r="AUW152" s="83"/>
      <c r="AUX152" s="83"/>
      <c r="AUY152" s="83"/>
      <c r="AUZ152" s="83"/>
      <c r="AVA152" s="83"/>
      <c r="AVB152" s="83"/>
      <c r="AVC152" s="83"/>
      <c r="AVD152" s="83"/>
      <c r="AVE152" s="83"/>
      <c r="AVF152" s="83"/>
      <c r="AVG152" s="83"/>
      <c r="AVH152" s="83"/>
      <c r="AVI152" s="83"/>
      <c r="AVJ152" s="83"/>
      <c r="AVK152" s="83"/>
      <c r="AVL152" s="83"/>
      <c r="AVM152" s="83"/>
      <c r="AVN152" s="83"/>
      <c r="AVO152" s="83"/>
      <c r="AVP152" s="83"/>
      <c r="AVQ152" s="83"/>
      <c r="AVR152" s="83"/>
      <c r="AVS152" s="83"/>
      <c r="AVT152" s="83"/>
      <c r="AVU152" s="83"/>
      <c r="AVV152" s="83"/>
      <c r="AVW152" s="83"/>
      <c r="AVX152" s="83"/>
      <c r="AVY152" s="83"/>
      <c r="AVZ152" s="83"/>
      <c r="AWA152" s="83"/>
      <c r="AWB152" s="83"/>
      <c r="AWC152" s="83"/>
      <c r="AWD152" s="83"/>
      <c r="AWE152" s="83"/>
      <c r="AWF152" s="83"/>
      <c r="AWG152" s="83"/>
      <c r="AWH152" s="83"/>
      <c r="AWI152" s="83"/>
      <c r="AWJ152" s="83"/>
      <c r="AWK152" s="83"/>
      <c r="AWL152" s="83"/>
      <c r="AWM152" s="83"/>
      <c r="AWN152" s="83"/>
      <c r="AWO152" s="83"/>
      <c r="AWP152" s="83"/>
      <c r="AWQ152" s="83"/>
      <c r="AWR152" s="83"/>
      <c r="AWS152" s="83"/>
      <c r="AWT152" s="83"/>
      <c r="AWU152" s="83"/>
      <c r="AWV152" s="83"/>
      <c r="AWW152" s="83"/>
      <c r="AWX152" s="83"/>
      <c r="AWY152" s="83"/>
      <c r="AWZ152" s="83"/>
      <c r="AXA152" s="83"/>
      <c r="AXB152" s="83"/>
      <c r="AXC152" s="83"/>
      <c r="AXD152" s="83"/>
      <c r="AXE152" s="83"/>
      <c r="AXF152" s="83"/>
      <c r="AXG152" s="83"/>
      <c r="AXH152" s="83"/>
      <c r="AXI152" s="83"/>
      <c r="AXJ152" s="83"/>
      <c r="AXK152" s="83"/>
      <c r="AXL152" s="83"/>
      <c r="AXM152" s="83"/>
      <c r="AXN152" s="83"/>
      <c r="AXO152" s="83"/>
      <c r="AXP152" s="83"/>
      <c r="AXQ152" s="83"/>
      <c r="AXR152" s="83"/>
      <c r="AXS152" s="83"/>
      <c r="AXT152" s="83"/>
      <c r="AXU152" s="83"/>
      <c r="AXV152" s="83"/>
      <c r="AXW152" s="83"/>
      <c r="AXX152" s="83"/>
      <c r="AXY152" s="83"/>
      <c r="AXZ152" s="83"/>
      <c r="AYA152" s="83"/>
      <c r="AYB152" s="83"/>
      <c r="AYC152" s="83"/>
      <c r="AYD152" s="83"/>
      <c r="AYE152" s="83"/>
      <c r="AYF152" s="83"/>
      <c r="AYG152" s="83"/>
      <c r="AYH152" s="83"/>
      <c r="AYI152" s="83"/>
      <c r="AYJ152" s="83"/>
      <c r="AYK152" s="83"/>
      <c r="AYL152" s="83"/>
      <c r="AYM152" s="83"/>
      <c r="AYN152" s="83"/>
      <c r="AYO152" s="83"/>
      <c r="AYP152" s="83"/>
      <c r="AYQ152" s="83"/>
      <c r="AYR152" s="83"/>
      <c r="AYS152" s="83"/>
      <c r="AYT152" s="83"/>
      <c r="AYU152" s="83"/>
      <c r="AYV152" s="83"/>
      <c r="AYW152" s="83"/>
      <c r="AYX152" s="83"/>
      <c r="AYY152" s="83"/>
      <c r="AYZ152" s="83"/>
      <c r="AZA152" s="83"/>
      <c r="AZB152" s="83"/>
      <c r="AZC152" s="83"/>
      <c r="AZD152" s="83"/>
      <c r="AZE152" s="83"/>
      <c r="AZF152" s="83"/>
      <c r="AZG152" s="83"/>
      <c r="AZH152" s="83"/>
      <c r="AZI152" s="83"/>
      <c r="AZJ152" s="83"/>
      <c r="AZK152" s="83"/>
      <c r="AZL152" s="83"/>
      <c r="AZM152" s="83"/>
      <c r="AZN152" s="83"/>
      <c r="AZO152" s="83"/>
      <c r="AZP152" s="83"/>
      <c r="AZQ152" s="83"/>
      <c r="AZR152" s="83"/>
      <c r="AZS152" s="83"/>
      <c r="AZT152" s="83"/>
      <c r="AZU152" s="83"/>
      <c r="AZV152" s="83"/>
      <c r="AZW152" s="83"/>
      <c r="AZX152" s="83"/>
      <c r="AZY152" s="83"/>
      <c r="AZZ152" s="83"/>
      <c r="BAA152" s="83"/>
      <c r="BAB152" s="83"/>
      <c r="BAC152" s="83"/>
      <c r="BAD152" s="83"/>
      <c r="BAE152" s="83"/>
      <c r="BAF152" s="83"/>
      <c r="BAG152" s="83"/>
      <c r="BAH152" s="83"/>
      <c r="BAI152" s="83"/>
      <c r="BAJ152" s="83"/>
      <c r="BAK152" s="83"/>
      <c r="BAL152" s="83"/>
      <c r="BAM152" s="83"/>
      <c r="BAN152" s="83"/>
      <c r="BAO152" s="83"/>
      <c r="BAP152" s="83"/>
      <c r="BAQ152" s="83"/>
      <c r="BAR152" s="83"/>
      <c r="BAS152" s="83"/>
      <c r="BAT152" s="83"/>
      <c r="BAU152" s="83"/>
      <c r="BAV152" s="83"/>
      <c r="BAW152" s="83"/>
      <c r="BAX152" s="83"/>
      <c r="BAY152" s="83"/>
      <c r="BAZ152" s="83"/>
      <c r="BBA152" s="83"/>
      <c r="BBB152" s="83"/>
      <c r="BBC152" s="83"/>
      <c r="BBD152" s="83"/>
      <c r="BBE152" s="83"/>
      <c r="BBF152" s="83"/>
      <c r="BBG152" s="83"/>
      <c r="BBH152" s="83"/>
      <c r="BBI152" s="83"/>
      <c r="BBJ152" s="83"/>
      <c r="BBK152" s="83"/>
      <c r="BBL152" s="83"/>
      <c r="BBM152" s="83"/>
      <c r="BBN152" s="83"/>
      <c r="BBO152" s="83"/>
      <c r="BBP152" s="83"/>
      <c r="BBQ152" s="83"/>
      <c r="BBR152" s="83"/>
      <c r="BBS152" s="83"/>
      <c r="BBT152" s="83"/>
      <c r="BBU152" s="83"/>
      <c r="BBV152" s="83"/>
      <c r="BBW152" s="83"/>
      <c r="BBX152" s="83"/>
      <c r="BBY152" s="83"/>
      <c r="BBZ152" s="83"/>
      <c r="BCA152" s="83"/>
      <c r="BCB152" s="83"/>
      <c r="BCC152" s="83"/>
      <c r="BCD152" s="83"/>
      <c r="BCE152" s="83"/>
      <c r="BCF152" s="83"/>
      <c r="BCG152" s="83"/>
      <c r="BCH152" s="83"/>
      <c r="BCI152" s="83"/>
      <c r="BCJ152" s="83"/>
      <c r="BCK152" s="83"/>
      <c r="BCL152" s="83"/>
      <c r="BCM152" s="83"/>
      <c r="BCN152" s="83"/>
      <c r="BCO152" s="83"/>
      <c r="BCP152" s="83"/>
      <c r="BCQ152" s="83"/>
      <c r="BCR152" s="83"/>
      <c r="BCS152" s="83"/>
      <c r="BCT152" s="83"/>
      <c r="BCU152" s="83"/>
      <c r="BCV152" s="83"/>
      <c r="BCW152" s="83"/>
      <c r="BCX152" s="83"/>
      <c r="BCY152" s="83"/>
      <c r="BCZ152" s="83"/>
      <c r="BDA152" s="83"/>
      <c r="BDB152" s="83"/>
      <c r="BDC152" s="83"/>
      <c r="BDD152" s="83"/>
      <c r="BDE152" s="83"/>
      <c r="BDF152" s="83"/>
      <c r="BDG152" s="83"/>
      <c r="BDH152" s="83"/>
      <c r="BDI152" s="83"/>
      <c r="BDJ152" s="83"/>
      <c r="BDK152" s="83"/>
      <c r="BDL152" s="83"/>
      <c r="BDM152" s="83"/>
      <c r="BDN152" s="83"/>
      <c r="BDO152" s="83"/>
      <c r="BDP152" s="83"/>
      <c r="BDQ152" s="83"/>
      <c r="BDR152" s="83"/>
      <c r="BDS152" s="83"/>
      <c r="BDT152" s="83"/>
      <c r="BDU152" s="83"/>
      <c r="BDV152" s="83"/>
      <c r="BDW152" s="83"/>
      <c r="BDX152" s="83"/>
      <c r="BDY152" s="83"/>
      <c r="BDZ152" s="83"/>
      <c r="BEA152" s="83"/>
      <c r="BEB152" s="83"/>
      <c r="BEC152" s="83"/>
      <c r="BED152" s="83"/>
      <c r="BEE152" s="83"/>
      <c r="BEF152" s="83"/>
      <c r="BEG152" s="83"/>
      <c r="BEH152" s="83"/>
      <c r="BEI152" s="83"/>
      <c r="BEJ152" s="83"/>
      <c r="BEK152" s="83"/>
      <c r="BEL152" s="83"/>
      <c r="BEM152" s="83"/>
      <c r="BEN152" s="83"/>
      <c r="BEO152" s="83"/>
      <c r="BEP152" s="83"/>
      <c r="BEQ152" s="83"/>
      <c r="BER152" s="83"/>
      <c r="BES152" s="83"/>
      <c r="BET152" s="83"/>
      <c r="BEU152" s="83"/>
      <c r="BEV152" s="83"/>
      <c r="BEW152" s="83"/>
      <c r="BEX152" s="83"/>
      <c r="BEY152" s="83"/>
      <c r="BEZ152" s="83"/>
      <c r="BFA152" s="83"/>
      <c r="BFB152" s="83"/>
      <c r="BFC152" s="83"/>
      <c r="BFD152" s="83"/>
      <c r="BFE152" s="83"/>
      <c r="BFF152" s="83"/>
      <c r="BFG152" s="83"/>
      <c r="BFH152" s="83"/>
      <c r="BFI152" s="83"/>
      <c r="BFJ152" s="83"/>
      <c r="BFK152" s="83"/>
      <c r="BFL152" s="83"/>
      <c r="BFM152" s="83"/>
      <c r="BFN152" s="83"/>
      <c r="BFO152" s="83"/>
      <c r="BFP152" s="83"/>
      <c r="BFQ152" s="83"/>
      <c r="BFR152" s="83"/>
      <c r="BFS152" s="83"/>
      <c r="BFT152" s="83"/>
      <c r="BFU152" s="83"/>
      <c r="BFV152" s="83"/>
      <c r="BFW152" s="83"/>
      <c r="BFX152" s="83"/>
      <c r="BFY152" s="83"/>
      <c r="BFZ152" s="83"/>
      <c r="BGA152" s="83"/>
      <c r="BGB152" s="83"/>
      <c r="BGC152" s="83"/>
      <c r="BGD152" s="83"/>
      <c r="BGE152" s="83"/>
      <c r="BGF152" s="83"/>
      <c r="BGG152" s="83"/>
      <c r="BGH152" s="83"/>
      <c r="BGI152" s="83"/>
      <c r="BGJ152" s="83"/>
      <c r="BGK152" s="83"/>
      <c r="BGL152" s="83"/>
      <c r="BGM152" s="83"/>
      <c r="BGN152" s="83"/>
      <c r="BGO152" s="83"/>
      <c r="BGP152" s="83"/>
      <c r="BGQ152" s="83"/>
      <c r="BGR152" s="83"/>
      <c r="BGS152" s="83"/>
      <c r="BGT152" s="83"/>
      <c r="BGU152" s="83"/>
      <c r="BGV152" s="83"/>
      <c r="BGW152" s="83"/>
      <c r="BGX152" s="83"/>
      <c r="BGY152" s="83"/>
      <c r="BGZ152" s="83"/>
      <c r="BHA152" s="83"/>
      <c r="BHB152" s="83"/>
      <c r="BHC152" s="83"/>
      <c r="BHD152" s="83"/>
      <c r="BHE152" s="83"/>
      <c r="BHF152" s="83"/>
      <c r="BHG152" s="83"/>
      <c r="BHH152" s="83"/>
      <c r="BHI152" s="83"/>
      <c r="BHJ152" s="83"/>
      <c r="BHK152" s="83"/>
      <c r="BHL152" s="83"/>
      <c r="BHM152" s="83"/>
      <c r="BHN152" s="83"/>
      <c r="BHO152" s="83"/>
      <c r="BHP152" s="83"/>
      <c r="BHQ152" s="83"/>
      <c r="BHR152" s="83"/>
      <c r="BHS152" s="83"/>
      <c r="BHT152" s="83"/>
      <c r="BHU152" s="83"/>
      <c r="BHV152" s="83"/>
      <c r="BHW152" s="83"/>
      <c r="BHX152" s="83"/>
      <c r="BHY152" s="83"/>
      <c r="BHZ152" s="83"/>
      <c r="BIA152" s="83"/>
      <c r="BIB152" s="83"/>
      <c r="BIC152" s="83"/>
      <c r="BID152" s="83"/>
      <c r="BIE152" s="83"/>
      <c r="BIF152" s="83"/>
      <c r="BIG152" s="83"/>
      <c r="BIH152" s="83"/>
      <c r="BII152" s="83"/>
      <c r="BIJ152" s="83"/>
      <c r="BIK152" s="83"/>
      <c r="BIL152" s="83"/>
      <c r="BIM152" s="83"/>
      <c r="BIN152" s="83"/>
      <c r="BIO152" s="83"/>
      <c r="BIP152" s="83"/>
      <c r="BIQ152" s="83"/>
      <c r="BIR152" s="83"/>
      <c r="BIS152" s="83"/>
      <c r="BIT152" s="83"/>
      <c r="BIU152" s="83"/>
      <c r="BIV152" s="83"/>
      <c r="BIW152" s="83"/>
      <c r="BIX152" s="83"/>
      <c r="BIY152" s="83"/>
      <c r="BIZ152" s="83"/>
      <c r="BJA152" s="83"/>
      <c r="BJB152" s="83"/>
      <c r="BJC152" s="83"/>
      <c r="BJD152" s="83"/>
      <c r="BJE152" s="83"/>
      <c r="BJF152" s="83"/>
      <c r="BJG152" s="83"/>
      <c r="BJH152" s="83"/>
      <c r="BJI152" s="83"/>
      <c r="BJJ152" s="83"/>
      <c r="BJK152" s="83"/>
      <c r="BJL152" s="83"/>
      <c r="BJM152" s="83"/>
      <c r="BJN152" s="83"/>
      <c r="BJO152" s="83"/>
      <c r="BJP152" s="83"/>
      <c r="BJQ152" s="83"/>
      <c r="BJR152" s="83"/>
      <c r="BJS152" s="83"/>
      <c r="BJT152" s="83"/>
      <c r="BJU152" s="83"/>
      <c r="BJV152" s="83"/>
      <c r="BJW152" s="83"/>
      <c r="BJX152" s="83"/>
      <c r="BJY152" s="83"/>
      <c r="BJZ152" s="83"/>
      <c r="BKA152" s="83"/>
      <c r="BKB152" s="83"/>
      <c r="BKC152" s="83"/>
      <c r="BKD152" s="83"/>
      <c r="BKE152" s="83"/>
      <c r="BKF152" s="83"/>
      <c r="BKG152" s="83"/>
      <c r="BKH152" s="83"/>
      <c r="BKI152" s="83"/>
      <c r="BKJ152" s="83"/>
      <c r="BKK152" s="83"/>
      <c r="BKL152" s="83"/>
      <c r="BKM152" s="83"/>
      <c r="BKN152" s="83"/>
      <c r="BKO152" s="83"/>
      <c r="BKP152" s="83"/>
      <c r="BKQ152" s="83"/>
      <c r="BKR152" s="83"/>
      <c r="BKS152" s="83"/>
      <c r="BKT152" s="83"/>
      <c r="BKU152" s="83"/>
      <c r="BKV152" s="83"/>
      <c r="BKW152" s="83"/>
      <c r="BKX152" s="83"/>
      <c r="BKY152" s="83"/>
      <c r="BKZ152" s="83"/>
      <c r="BLA152" s="83"/>
      <c r="BLB152" s="83"/>
      <c r="BLC152" s="83"/>
      <c r="BLD152" s="83"/>
      <c r="BLE152" s="83"/>
      <c r="BLF152" s="83"/>
      <c r="BLG152" s="83"/>
      <c r="BLH152" s="83"/>
      <c r="BLI152" s="83"/>
      <c r="BLJ152" s="83"/>
      <c r="BLK152" s="83"/>
      <c r="BLL152" s="83"/>
      <c r="BLM152" s="83"/>
      <c r="BLN152" s="83"/>
      <c r="BLO152" s="83"/>
      <c r="BLP152" s="83"/>
      <c r="BLQ152" s="83"/>
      <c r="BLR152" s="83"/>
      <c r="BLS152" s="83"/>
      <c r="BLT152" s="83"/>
      <c r="BLU152" s="83"/>
      <c r="BLV152" s="83"/>
      <c r="BLW152" s="83"/>
      <c r="BLX152" s="83"/>
      <c r="BLY152" s="83"/>
      <c r="BLZ152" s="83"/>
      <c r="BMA152" s="83"/>
      <c r="BMB152" s="83"/>
      <c r="BMC152" s="83"/>
      <c r="BMD152" s="83"/>
      <c r="BME152" s="83"/>
      <c r="BMF152" s="83"/>
      <c r="BMG152" s="83"/>
      <c r="BMH152" s="83"/>
      <c r="BMI152" s="83"/>
      <c r="BMJ152" s="83"/>
      <c r="BMK152" s="83"/>
      <c r="BML152" s="83"/>
      <c r="BMM152" s="83"/>
      <c r="BMN152" s="83"/>
      <c r="BMO152" s="83"/>
      <c r="BMP152" s="83"/>
      <c r="BMQ152" s="83"/>
      <c r="BMR152" s="83"/>
      <c r="BMS152" s="83"/>
      <c r="BMT152" s="83"/>
      <c r="BMU152" s="83"/>
      <c r="BMV152" s="83"/>
      <c r="BMW152" s="83"/>
      <c r="BMX152" s="83"/>
      <c r="BMY152" s="83"/>
      <c r="BMZ152" s="83"/>
      <c r="BNA152" s="83"/>
      <c r="BNB152" s="83"/>
      <c r="BNC152" s="83"/>
      <c r="BND152" s="83"/>
      <c r="BNE152" s="83"/>
      <c r="BNF152" s="83"/>
      <c r="BNG152" s="83"/>
      <c r="BNH152" s="83"/>
      <c r="BNI152" s="83"/>
      <c r="BNJ152" s="83"/>
      <c r="BNK152" s="83"/>
      <c r="BNL152" s="83"/>
      <c r="BNM152" s="83"/>
      <c r="BNN152" s="83"/>
      <c r="BNO152" s="83"/>
      <c r="BNP152" s="83"/>
      <c r="BNQ152" s="83"/>
      <c r="BNR152" s="83"/>
      <c r="BNS152" s="83"/>
      <c r="BNT152" s="83"/>
      <c r="BNU152" s="83"/>
      <c r="BNV152" s="83"/>
      <c r="BNW152" s="83"/>
      <c r="BNX152" s="83"/>
      <c r="BNY152" s="83"/>
      <c r="BNZ152" s="83"/>
      <c r="BOA152" s="83"/>
      <c r="BOB152" s="83"/>
      <c r="BOC152" s="83"/>
      <c r="BOD152" s="83"/>
      <c r="BOE152" s="83"/>
      <c r="BOF152" s="83"/>
      <c r="BOG152" s="83"/>
      <c r="BOH152" s="83"/>
      <c r="BOI152" s="83"/>
      <c r="BOJ152" s="83"/>
      <c r="BOK152" s="83"/>
      <c r="BOL152" s="83"/>
      <c r="BOM152" s="83"/>
      <c r="BON152" s="83"/>
      <c r="BOO152" s="83"/>
      <c r="BOP152" s="83"/>
      <c r="BOQ152" s="83"/>
      <c r="BOR152" s="83"/>
      <c r="BOS152" s="83"/>
      <c r="BOT152" s="83"/>
      <c r="BOU152" s="83"/>
      <c r="BOV152" s="83"/>
      <c r="BOW152" s="83"/>
      <c r="BOX152" s="83"/>
      <c r="BOY152" s="83"/>
      <c r="BOZ152" s="83"/>
      <c r="BPA152" s="83"/>
      <c r="BPB152" s="83"/>
      <c r="BPC152" s="83"/>
      <c r="BPD152" s="83"/>
      <c r="BPE152" s="83"/>
      <c r="BPF152" s="83"/>
      <c r="BPG152" s="83"/>
      <c r="BPH152" s="83"/>
      <c r="BPI152" s="83"/>
      <c r="BPJ152" s="83"/>
      <c r="BPK152" s="83"/>
      <c r="BPL152" s="83"/>
      <c r="BPM152" s="83"/>
      <c r="BPN152" s="83"/>
      <c r="BPO152" s="83"/>
      <c r="BPP152" s="83"/>
      <c r="BPQ152" s="83"/>
      <c r="BPR152" s="83"/>
      <c r="BPS152" s="83"/>
      <c r="BPT152" s="83"/>
      <c r="BPU152" s="83"/>
      <c r="BPV152" s="83"/>
      <c r="BPW152" s="83"/>
      <c r="BPX152" s="83"/>
      <c r="BPY152" s="83"/>
      <c r="BPZ152" s="83"/>
      <c r="BQA152" s="83"/>
      <c r="BQB152" s="83"/>
      <c r="BQC152" s="83"/>
      <c r="BQD152" s="83"/>
      <c r="BQE152" s="83"/>
      <c r="BQF152" s="83"/>
      <c r="BQG152" s="83"/>
      <c r="BQH152" s="83"/>
      <c r="BQI152" s="83"/>
      <c r="BQJ152" s="83"/>
      <c r="BQK152" s="83"/>
      <c r="BQL152" s="83"/>
      <c r="BQM152" s="83"/>
      <c r="BQN152" s="83"/>
      <c r="BQO152" s="83"/>
      <c r="BQP152" s="83"/>
      <c r="BQQ152" s="83"/>
      <c r="BQR152" s="83"/>
      <c r="BQS152" s="83"/>
      <c r="BQT152" s="83"/>
      <c r="BQU152" s="83"/>
      <c r="BQV152" s="83"/>
      <c r="BQW152" s="83"/>
      <c r="BQX152" s="83"/>
      <c r="BQY152" s="83"/>
      <c r="BQZ152" s="83"/>
      <c r="BRA152" s="83"/>
      <c r="BRB152" s="83"/>
      <c r="BRC152" s="83"/>
      <c r="BRD152" s="83"/>
      <c r="BRE152" s="83"/>
      <c r="BRF152" s="83"/>
      <c r="BRG152" s="83"/>
      <c r="BRH152" s="83"/>
      <c r="BRI152" s="83"/>
      <c r="BRJ152" s="83"/>
      <c r="BRK152" s="83"/>
      <c r="BRL152" s="83"/>
      <c r="BRM152" s="83"/>
      <c r="BRN152" s="83"/>
      <c r="BRO152" s="83"/>
      <c r="BRP152" s="83"/>
      <c r="BRQ152" s="83"/>
      <c r="BRR152" s="83"/>
      <c r="BRS152" s="83"/>
      <c r="BRT152" s="83"/>
      <c r="BRU152" s="83"/>
      <c r="BRV152" s="83"/>
      <c r="BRW152" s="83"/>
      <c r="BRX152" s="83"/>
      <c r="BRY152" s="83"/>
      <c r="BRZ152" s="83"/>
      <c r="BSA152" s="83"/>
      <c r="BSB152" s="83"/>
      <c r="BSC152" s="83"/>
      <c r="BSD152" s="83"/>
      <c r="BSE152" s="83"/>
      <c r="BSF152" s="83"/>
      <c r="BSG152" s="83"/>
      <c r="BSH152" s="83"/>
      <c r="BSI152" s="83"/>
      <c r="BSJ152" s="83"/>
      <c r="BSK152" s="83"/>
      <c r="BSL152" s="83"/>
      <c r="BSM152" s="83"/>
      <c r="BSN152" s="83"/>
      <c r="BSO152" s="83"/>
      <c r="BSP152" s="83"/>
      <c r="BSQ152" s="83"/>
      <c r="BSR152" s="83"/>
      <c r="BSS152" s="83"/>
      <c r="BST152" s="83"/>
      <c r="BSU152" s="83"/>
      <c r="BSV152" s="83"/>
      <c r="BSW152" s="83"/>
      <c r="BSX152" s="83"/>
      <c r="BSY152" s="83"/>
      <c r="BSZ152" s="83"/>
      <c r="BTA152" s="83"/>
      <c r="BTB152" s="83"/>
      <c r="BTC152" s="83"/>
      <c r="BTD152" s="83"/>
      <c r="BTE152" s="83"/>
      <c r="BTF152" s="83"/>
      <c r="BTG152" s="83"/>
      <c r="BTH152" s="83"/>
      <c r="BTI152" s="83"/>
      <c r="BTJ152" s="83"/>
      <c r="BTK152" s="83"/>
      <c r="BTL152" s="83"/>
      <c r="BTM152" s="83"/>
      <c r="BTN152" s="83"/>
      <c r="BTO152" s="83"/>
      <c r="BTP152" s="83"/>
      <c r="BTQ152" s="83"/>
      <c r="BTR152" s="83"/>
      <c r="BTS152" s="83"/>
      <c r="BTT152" s="83"/>
      <c r="BTU152" s="83"/>
      <c r="BTV152" s="83"/>
      <c r="BTW152" s="83"/>
      <c r="BTX152" s="83"/>
      <c r="BTY152" s="83"/>
      <c r="BTZ152" s="83"/>
      <c r="BUA152" s="83"/>
      <c r="BUB152" s="83"/>
      <c r="BUC152" s="83"/>
      <c r="BUD152" s="83"/>
      <c r="BUE152" s="83"/>
      <c r="BUF152" s="83"/>
      <c r="BUG152" s="83"/>
      <c r="BUH152" s="83"/>
      <c r="BUI152" s="83"/>
      <c r="BUJ152" s="83"/>
      <c r="BUK152" s="83"/>
      <c r="BUL152" s="83"/>
      <c r="BUM152" s="83"/>
      <c r="BUN152" s="83"/>
      <c r="BUO152" s="83"/>
      <c r="BUP152" s="83"/>
      <c r="BUQ152" s="83"/>
      <c r="BUR152" s="83"/>
      <c r="BUS152" s="83"/>
      <c r="BUT152" s="83"/>
      <c r="BUU152" s="83"/>
      <c r="BUV152" s="83"/>
      <c r="BUW152" s="83"/>
      <c r="BUX152" s="83"/>
      <c r="BUY152" s="83"/>
      <c r="BUZ152" s="83"/>
      <c r="BVA152" s="83"/>
      <c r="BVB152" s="83"/>
      <c r="BVC152" s="83"/>
      <c r="BVD152" s="83"/>
      <c r="BVE152" s="83"/>
      <c r="BVF152" s="83"/>
      <c r="BVG152" s="83"/>
      <c r="BVH152" s="83"/>
      <c r="BVI152" s="83"/>
      <c r="BVJ152" s="83"/>
      <c r="BVK152" s="83"/>
      <c r="BVL152" s="83"/>
      <c r="BVM152" s="83"/>
      <c r="BVN152" s="83"/>
      <c r="BVO152" s="83"/>
      <c r="BVP152" s="83"/>
      <c r="BVQ152" s="83"/>
      <c r="BVR152" s="83"/>
      <c r="BVS152" s="83"/>
      <c r="BVT152" s="83"/>
      <c r="BVU152" s="83"/>
      <c r="BVV152" s="83"/>
      <c r="BVW152" s="83"/>
      <c r="BVX152" s="83"/>
      <c r="BVY152" s="83"/>
      <c r="BVZ152" s="83"/>
      <c r="BWA152" s="83"/>
      <c r="BWB152" s="83"/>
      <c r="BWC152" s="83"/>
      <c r="BWD152" s="83"/>
      <c r="BWE152" s="83"/>
      <c r="BWF152" s="83"/>
      <c r="BWG152" s="83"/>
      <c r="BWH152" s="83"/>
      <c r="BWI152" s="83"/>
      <c r="BWJ152" s="83"/>
      <c r="BWK152" s="83"/>
      <c r="BWL152" s="83"/>
      <c r="BWM152" s="83"/>
      <c r="BWN152" s="83"/>
      <c r="BWO152" s="83"/>
      <c r="BWP152" s="83"/>
      <c r="BWQ152" s="83"/>
      <c r="BWR152" s="83"/>
      <c r="BWS152" s="83"/>
      <c r="BWT152" s="83"/>
      <c r="BWU152" s="83"/>
      <c r="BWV152" s="83"/>
      <c r="BWW152" s="83"/>
      <c r="BWX152" s="83"/>
      <c r="BWY152" s="83"/>
      <c r="BWZ152" s="83"/>
      <c r="BXA152" s="83"/>
      <c r="BXB152" s="83"/>
      <c r="BXC152" s="83"/>
      <c r="BXD152" s="83"/>
      <c r="BXE152" s="83"/>
      <c r="BXF152" s="83"/>
      <c r="BXG152" s="83"/>
      <c r="BXH152" s="83"/>
      <c r="BXI152" s="83"/>
      <c r="BXJ152" s="83"/>
      <c r="BXK152" s="83"/>
      <c r="BXL152" s="83"/>
      <c r="BXM152" s="83"/>
      <c r="BXN152" s="83"/>
      <c r="BXO152" s="83"/>
      <c r="BXP152" s="83"/>
      <c r="BXQ152" s="83"/>
      <c r="BXR152" s="83"/>
      <c r="BXS152" s="83"/>
      <c r="BXT152" s="83"/>
      <c r="BXU152" s="83"/>
      <c r="BXV152" s="83"/>
      <c r="BXW152" s="83"/>
      <c r="BXX152" s="83"/>
      <c r="BXY152" s="83"/>
      <c r="BXZ152" s="83"/>
      <c r="BYA152" s="83"/>
      <c r="BYB152" s="83"/>
      <c r="BYC152" s="83"/>
      <c r="BYD152" s="83"/>
      <c r="BYE152" s="83"/>
      <c r="BYF152" s="83"/>
      <c r="BYG152" s="83"/>
      <c r="BYH152" s="83"/>
      <c r="BYI152" s="83"/>
      <c r="BYJ152" s="83"/>
      <c r="BYK152" s="83"/>
      <c r="BYL152" s="83"/>
      <c r="BYM152" s="83"/>
      <c r="BYN152" s="83"/>
      <c r="BYO152" s="83"/>
      <c r="BYP152" s="83"/>
      <c r="BYQ152" s="83"/>
      <c r="BYR152" s="83"/>
      <c r="BYS152" s="83"/>
      <c r="BYT152" s="83"/>
      <c r="BYU152" s="83"/>
      <c r="BYV152" s="83"/>
      <c r="BYW152" s="83"/>
      <c r="BYX152" s="83"/>
      <c r="BYY152" s="83"/>
      <c r="BYZ152" s="83"/>
      <c r="BZA152" s="83"/>
      <c r="BZB152" s="83"/>
      <c r="BZC152" s="83"/>
      <c r="BZD152" s="83"/>
      <c r="BZE152" s="83"/>
      <c r="BZF152" s="83"/>
      <c r="BZG152" s="83"/>
      <c r="BZH152" s="83"/>
      <c r="BZI152" s="83"/>
      <c r="BZJ152" s="83"/>
      <c r="BZK152" s="83"/>
      <c r="BZL152" s="83"/>
      <c r="BZM152" s="83"/>
      <c r="BZN152" s="83"/>
      <c r="BZO152" s="83"/>
      <c r="BZP152" s="83"/>
      <c r="BZQ152" s="83"/>
      <c r="BZR152" s="83"/>
      <c r="BZS152" s="83"/>
      <c r="BZT152" s="83"/>
      <c r="BZU152" s="83"/>
      <c r="BZV152" s="83"/>
      <c r="BZW152" s="83"/>
      <c r="BZX152" s="83"/>
      <c r="BZY152" s="83"/>
      <c r="BZZ152" s="83"/>
      <c r="CAA152" s="83"/>
      <c r="CAB152" s="83"/>
      <c r="CAC152" s="83"/>
      <c r="CAD152" s="83"/>
      <c r="CAE152" s="83"/>
      <c r="CAF152" s="83"/>
      <c r="CAG152" s="83"/>
      <c r="CAH152" s="83"/>
      <c r="CAI152" s="83"/>
      <c r="CAJ152" s="83"/>
      <c r="CAK152" s="83"/>
      <c r="CAL152" s="83"/>
      <c r="CAM152" s="83"/>
      <c r="CAN152" s="83"/>
      <c r="CAO152" s="83"/>
      <c r="CAP152" s="83"/>
      <c r="CAQ152" s="83"/>
      <c r="CAR152" s="83"/>
      <c r="CAS152" s="83"/>
      <c r="CAT152" s="83"/>
      <c r="CAU152" s="83"/>
      <c r="CAV152" s="83"/>
      <c r="CAW152" s="83"/>
      <c r="CAX152" s="83"/>
      <c r="CAY152" s="83"/>
      <c r="CAZ152" s="83"/>
      <c r="CBA152" s="83"/>
      <c r="CBB152" s="83"/>
      <c r="CBC152" s="83"/>
      <c r="CBD152" s="83"/>
      <c r="CBE152" s="83"/>
      <c r="CBF152" s="83"/>
      <c r="CBG152" s="83"/>
      <c r="CBH152" s="83"/>
      <c r="CBI152" s="83"/>
      <c r="CBJ152" s="83"/>
      <c r="CBK152" s="83"/>
      <c r="CBL152" s="83"/>
      <c r="CBM152" s="83"/>
      <c r="CBN152" s="83"/>
      <c r="CBO152" s="83"/>
      <c r="CBP152" s="83"/>
      <c r="CBQ152" s="83"/>
      <c r="CBR152" s="83"/>
      <c r="CBS152" s="83"/>
      <c r="CBT152" s="83"/>
      <c r="CBU152" s="83"/>
      <c r="CBV152" s="83"/>
      <c r="CBW152" s="83"/>
      <c r="CBX152" s="83"/>
      <c r="CBY152" s="83"/>
      <c r="CBZ152" s="83"/>
      <c r="CCA152" s="83"/>
      <c r="CCB152" s="83"/>
      <c r="CCC152" s="83"/>
      <c r="CCD152" s="83"/>
      <c r="CCE152" s="83"/>
      <c r="CCF152" s="83"/>
      <c r="CCG152" s="83"/>
      <c r="CCH152" s="83"/>
      <c r="CCI152" s="83"/>
      <c r="CCJ152" s="83"/>
      <c r="CCK152" s="83"/>
      <c r="CCL152" s="83"/>
      <c r="CCM152" s="83"/>
      <c r="CCN152" s="83"/>
      <c r="CCO152" s="83"/>
      <c r="CCP152" s="83"/>
      <c r="CCQ152" s="83"/>
      <c r="CCR152" s="83"/>
      <c r="CCS152" s="83"/>
      <c r="CCT152" s="83"/>
      <c r="CCU152" s="83"/>
      <c r="CCV152" s="83"/>
      <c r="CCW152" s="83"/>
      <c r="CCX152" s="83"/>
      <c r="CCY152" s="83"/>
      <c r="CCZ152" s="83"/>
      <c r="CDA152" s="83"/>
      <c r="CDB152" s="83"/>
      <c r="CDC152" s="83"/>
      <c r="CDD152" s="83"/>
      <c r="CDE152" s="83"/>
      <c r="CDF152" s="83"/>
      <c r="CDG152" s="83"/>
      <c r="CDH152" s="83"/>
      <c r="CDI152" s="83"/>
      <c r="CDJ152" s="83"/>
      <c r="CDK152" s="83"/>
      <c r="CDL152" s="83"/>
      <c r="CDM152" s="83"/>
      <c r="CDN152" s="83"/>
      <c r="CDO152" s="83"/>
      <c r="CDP152" s="83"/>
      <c r="CDQ152" s="83"/>
      <c r="CDR152" s="83"/>
      <c r="CDS152" s="83"/>
      <c r="CDT152" s="83"/>
      <c r="CDU152" s="83"/>
      <c r="CDV152" s="83"/>
      <c r="CDW152" s="83"/>
      <c r="CDX152" s="83"/>
      <c r="CDY152" s="83"/>
      <c r="CDZ152" s="83"/>
      <c r="CEA152" s="83"/>
      <c r="CEB152" s="83"/>
      <c r="CEC152" s="83"/>
      <c r="CED152" s="83"/>
      <c r="CEE152" s="83"/>
      <c r="CEF152" s="83"/>
      <c r="CEG152" s="83"/>
      <c r="CEH152" s="83"/>
      <c r="CEI152" s="83"/>
      <c r="CEJ152" s="83"/>
      <c r="CEK152" s="83"/>
      <c r="CEL152" s="83"/>
      <c r="CEM152" s="83"/>
      <c r="CEN152" s="83"/>
      <c r="CEO152" s="83"/>
      <c r="CEP152" s="83"/>
      <c r="CEQ152" s="83"/>
      <c r="CER152" s="83"/>
      <c r="CES152" s="83"/>
      <c r="CET152" s="83"/>
      <c r="CEU152" s="83"/>
      <c r="CEV152" s="83"/>
      <c r="CEW152" s="83"/>
      <c r="CEX152" s="83"/>
      <c r="CEY152" s="83"/>
      <c r="CEZ152" s="83"/>
      <c r="CFA152" s="83"/>
      <c r="CFB152" s="83"/>
      <c r="CFC152" s="83"/>
      <c r="CFD152" s="83"/>
      <c r="CFE152" s="83"/>
      <c r="CFF152" s="83"/>
      <c r="CFG152" s="83"/>
      <c r="CFH152" s="83"/>
      <c r="CFI152" s="83"/>
      <c r="CFJ152" s="83"/>
      <c r="CFK152" s="83"/>
      <c r="CFL152" s="83"/>
      <c r="CFM152" s="83"/>
      <c r="CFN152" s="83"/>
      <c r="CFO152" s="83"/>
      <c r="CFP152" s="83"/>
      <c r="CFQ152" s="83"/>
      <c r="CFR152" s="83"/>
      <c r="CFS152" s="83"/>
      <c r="CFT152" s="83"/>
      <c r="CFU152" s="83"/>
      <c r="CFV152" s="83"/>
      <c r="CFW152" s="83"/>
      <c r="CFX152" s="83"/>
      <c r="CFY152" s="83"/>
      <c r="CFZ152" s="83"/>
      <c r="CGA152" s="83"/>
      <c r="CGB152" s="83"/>
      <c r="CGC152" s="83"/>
      <c r="CGD152" s="83"/>
      <c r="CGE152" s="83"/>
      <c r="CGF152" s="83"/>
      <c r="CGG152" s="83"/>
      <c r="CGH152" s="83"/>
      <c r="CGI152" s="83"/>
      <c r="CGJ152" s="83"/>
      <c r="CGK152" s="83"/>
      <c r="CGL152" s="83"/>
      <c r="CGM152" s="83"/>
      <c r="CGN152" s="83"/>
      <c r="CGO152" s="83"/>
      <c r="CGP152" s="83"/>
      <c r="CGQ152" s="83"/>
      <c r="CGR152" s="83"/>
      <c r="CGS152" s="83"/>
      <c r="CGT152" s="83"/>
      <c r="CGU152" s="83"/>
      <c r="CGV152" s="83"/>
      <c r="CGW152" s="83"/>
      <c r="CGX152" s="83"/>
      <c r="CGY152" s="83"/>
      <c r="CGZ152" s="83"/>
      <c r="CHA152" s="83"/>
      <c r="CHB152" s="83"/>
      <c r="CHC152" s="83"/>
      <c r="CHD152" s="83"/>
      <c r="CHE152" s="83"/>
      <c r="CHF152" s="83"/>
      <c r="CHG152" s="83"/>
      <c r="CHH152" s="83"/>
      <c r="CHI152" s="83"/>
      <c r="CHJ152" s="83"/>
      <c r="CHK152" s="83"/>
      <c r="CHL152" s="83"/>
      <c r="CHM152" s="83"/>
      <c r="CHN152" s="83"/>
      <c r="CHO152" s="83"/>
      <c r="CHP152" s="83"/>
      <c r="CHQ152" s="83"/>
      <c r="CHR152" s="83"/>
      <c r="CHS152" s="83"/>
      <c r="CHT152" s="83"/>
      <c r="CHU152" s="83"/>
      <c r="CHV152" s="83"/>
      <c r="CHW152" s="83"/>
      <c r="CHX152" s="83"/>
      <c r="CHY152" s="83"/>
      <c r="CHZ152" s="83"/>
      <c r="CIA152" s="83"/>
      <c r="CIB152" s="83"/>
      <c r="CIC152" s="83"/>
      <c r="CID152" s="83"/>
      <c r="CIE152" s="83"/>
      <c r="CIF152" s="83"/>
      <c r="CIG152" s="83"/>
      <c r="CIH152" s="83"/>
      <c r="CII152" s="83"/>
      <c r="CIJ152" s="83"/>
      <c r="CIK152" s="83"/>
      <c r="CIL152" s="83"/>
      <c r="CIM152" s="83"/>
      <c r="CIN152" s="83"/>
      <c r="CIO152" s="83"/>
      <c r="CIP152" s="83"/>
      <c r="CIQ152" s="83"/>
      <c r="CIR152" s="83"/>
      <c r="CIS152" s="83"/>
      <c r="CIT152" s="83"/>
      <c r="CIU152" s="83"/>
      <c r="CIV152" s="83"/>
      <c r="CIW152" s="83"/>
      <c r="CIX152" s="83"/>
      <c r="CIY152" s="83"/>
      <c r="CIZ152" s="83"/>
      <c r="CJA152" s="83"/>
      <c r="CJB152" s="83"/>
      <c r="CJC152" s="83"/>
      <c r="CJD152" s="83"/>
      <c r="CJE152" s="83"/>
      <c r="CJF152" s="83"/>
      <c r="CJG152" s="83"/>
      <c r="CJH152" s="83"/>
      <c r="CJI152" s="83"/>
      <c r="CJJ152" s="83"/>
      <c r="CJK152" s="83"/>
      <c r="CJL152" s="83"/>
      <c r="CJM152" s="83"/>
      <c r="CJN152" s="83"/>
      <c r="CJO152" s="83"/>
      <c r="CJP152" s="83"/>
      <c r="CJQ152" s="83"/>
      <c r="CJR152" s="83"/>
      <c r="CJS152" s="83"/>
      <c r="CJT152" s="83"/>
      <c r="CJU152" s="83"/>
      <c r="CJV152" s="83"/>
      <c r="CJW152" s="83"/>
      <c r="CJX152" s="83"/>
      <c r="CJY152" s="83"/>
      <c r="CJZ152" s="83"/>
      <c r="CKA152" s="83"/>
      <c r="CKB152" s="83"/>
      <c r="CKC152" s="83"/>
      <c r="CKD152" s="83"/>
      <c r="CKE152" s="83"/>
      <c r="CKF152" s="83"/>
      <c r="CKG152" s="83"/>
      <c r="CKH152" s="83"/>
      <c r="CKI152" s="83"/>
      <c r="CKJ152" s="83"/>
      <c r="CKK152" s="83"/>
      <c r="CKL152" s="83"/>
      <c r="CKM152" s="83"/>
      <c r="CKN152" s="83"/>
      <c r="CKO152" s="83"/>
      <c r="CKP152" s="83"/>
      <c r="CKQ152" s="83"/>
      <c r="CKR152" s="83"/>
      <c r="CKS152" s="83"/>
      <c r="CKT152" s="83"/>
      <c r="CKU152" s="83"/>
      <c r="CKV152" s="83"/>
      <c r="CKW152" s="83"/>
      <c r="CKX152" s="83"/>
      <c r="CKY152" s="83"/>
      <c r="CKZ152" s="83"/>
      <c r="CLA152" s="83"/>
      <c r="CLB152" s="83"/>
      <c r="CLC152" s="83"/>
      <c r="CLD152" s="83"/>
      <c r="CLE152" s="83"/>
      <c r="CLF152" s="83"/>
      <c r="CLG152" s="83"/>
      <c r="CLH152" s="83"/>
      <c r="CLI152" s="83"/>
      <c r="CLJ152" s="83"/>
      <c r="CLK152" s="83"/>
      <c r="CLL152" s="83"/>
      <c r="CLM152" s="83"/>
      <c r="CLN152" s="83"/>
      <c r="CLO152" s="83"/>
      <c r="CLP152" s="83"/>
      <c r="CLQ152" s="83"/>
      <c r="CLR152" s="83"/>
      <c r="CLS152" s="83"/>
      <c r="CLT152" s="83"/>
      <c r="CLU152" s="83"/>
      <c r="CLV152" s="83"/>
      <c r="CLW152" s="83"/>
      <c r="CLX152" s="83"/>
      <c r="CLY152" s="83"/>
      <c r="CLZ152" s="83"/>
      <c r="CMA152" s="83"/>
      <c r="CMB152" s="83"/>
      <c r="CMC152" s="83"/>
      <c r="CMD152" s="83"/>
      <c r="CME152" s="83"/>
      <c r="CMF152" s="83"/>
      <c r="CMG152" s="83"/>
      <c r="CMH152" s="83"/>
      <c r="CMI152" s="83"/>
      <c r="CMJ152" s="83"/>
      <c r="CMK152" s="83"/>
      <c r="CML152" s="83"/>
      <c r="CMM152" s="83"/>
      <c r="CMN152" s="83"/>
      <c r="CMO152" s="83"/>
      <c r="CMP152" s="83"/>
      <c r="CMQ152" s="83"/>
      <c r="CMR152" s="83"/>
      <c r="CMS152" s="83"/>
      <c r="CMT152" s="83"/>
      <c r="CMU152" s="83"/>
      <c r="CMV152" s="83"/>
      <c r="CMW152" s="83"/>
      <c r="CMX152" s="83"/>
      <c r="CMY152" s="83"/>
      <c r="CMZ152" s="83"/>
      <c r="CNA152" s="83"/>
      <c r="CNB152" s="83"/>
      <c r="CNC152" s="83"/>
      <c r="CND152" s="83"/>
      <c r="CNE152" s="83"/>
      <c r="CNF152" s="83"/>
      <c r="CNG152" s="83"/>
      <c r="CNH152" s="83"/>
      <c r="CNI152" s="83"/>
      <c r="CNJ152" s="83"/>
      <c r="CNK152" s="83"/>
      <c r="CNL152" s="83"/>
      <c r="CNM152" s="83"/>
      <c r="CNN152" s="83"/>
      <c r="CNO152" s="83"/>
      <c r="CNP152" s="83"/>
      <c r="CNQ152" s="83"/>
      <c r="CNR152" s="83"/>
      <c r="CNS152" s="83"/>
      <c r="CNT152" s="83"/>
      <c r="CNU152" s="83"/>
      <c r="CNV152" s="83"/>
      <c r="CNW152" s="83"/>
      <c r="CNX152" s="83"/>
      <c r="CNY152" s="83"/>
      <c r="CNZ152" s="83"/>
      <c r="COA152" s="83"/>
      <c r="COB152" s="83"/>
      <c r="COC152" s="83"/>
      <c r="COD152" s="83"/>
      <c r="COE152" s="83"/>
      <c r="COF152" s="83"/>
      <c r="COG152" s="83"/>
      <c r="COH152" s="83"/>
      <c r="COI152" s="83"/>
      <c r="COJ152" s="83"/>
      <c r="COK152" s="83"/>
      <c r="COL152" s="83"/>
      <c r="COM152" s="83"/>
      <c r="CON152" s="83"/>
      <c r="COO152" s="83"/>
      <c r="COP152" s="83"/>
      <c r="COQ152" s="83"/>
      <c r="COR152" s="83"/>
      <c r="COS152" s="83"/>
      <c r="COT152" s="83"/>
      <c r="COU152" s="83"/>
      <c r="COV152" s="83"/>
      <c r="COW152" s="83"/>
      <c r="COX152" s="83"/>
      <c r="COY152" s="83"/>
      <c r="COZ152" s="83"/>
      <c r="CPA152" s="83"/>
      <c r="CPB152" s="83"/>
      <c r="CPC152" s="83"/>
      <c r="CPD152" s="83"/>
      <c r="CPE152" s="83"/>
      <c r="CPF152" s="83"/>
      <c r="CPG152" s="83"/>
      <c r="CPH152" s="83"/>
      <c r="CPI152" s="83"/>
      <c r="CPJ152" s="83"/>
      <c r="CPK152" s="83"/>
      <c r="CPL152" s="83"/>
      <c r="CPM152" s="83"/>
      <c r="CPN152" s="83"/>
      <c r="CPO152" s="83"/>
      <c r="CPP152" s="83"/>
      <c r="CPQ152" s="83"/>
      <c r="CPR152" s="83"/>
      <c r="CPS152" s="83"/>
      <c r="CPT152" s="83"/>
      <c r="CPU152" s="83"/>
      <c r="CPV152" s="83"/>
      <c r="CPW152" s="83"/>
      <c r="CPX152" s="83"/>
      <c r="CPY152" s="83"/>
      <c r="CPZ152" s="83"/>
      <c r="CQA152" s="83"/>
      <c r="CQB152" s="83"/>
      <c r="CQC152" s="83"/>
      <c r="CQD152" s="83"/>
      <c r="CQE152" s="83"/>
      <c r="CQF152" s="83"/>
      <c r="CQG152" s="83"/>
      <c r="CQH152" s="83"/>
      <c r="CQI152" s="83"/>
      <c r="CQJ152" s="83"/>
      <c r="CQK152" s="83"/>
      <c r="CQL152" s="83"/>
      <c r="CQM152" s="83"/>
      <c r="CQN152" s="83"/>
      <c r="CQO152" s="83"/>
      <c r="CQP152" s="83"/>
      <c r="CQQ152" s="83"/>
      <c r="CQR152" s="83"/>
      <c r="CQS152" s="83"/>
      <c r="CQT152" s="83"/>
      <c r="CQU152" s="83"/>
      <c r="CQV152" s="83"/>
      <c r="CQW152" s="83"/>
      <c r="CQX152" s="83"/>
      <c r="CQY152" s="83"/>
      <c r="CQZ152" s="83"/>
      <c r="CRA152" s="83"/>
      <c r="CRB152" s="83"/>
      <c r="CRC152" s="83"/>
      <c r="CRD152" s="83"/>
      <c r="CRE152" s="83"/>
      <c r="CRF152" s="83"/>
      <c r="CRG152" s="83"/>
      <c r="CRH152" s="83"/>
      <c r="CRI152" s="83"/>
      <c r="CRJ152" s="83"/>
      <c r="CRK152" s="83"/>
      <c r="CRL152" s="83"/>
      <c r="CRM152" s="83"/>
      <c r="CRN152" s="83"/>
      <c r="CRO152" s="83"/>
      <c r="CRP152" s="83"/>
      <c r="CRQ152" s="83"/>
      <c r="CRR152" s="83"/>
      <c r="CRS152" s="83"/>
      <c r="CRT152" s="83"/>
      <c r="CRU152" s="83"/>
      <c r="CRV152" s="83"/>
      <c r="CRW152" s="83"/>
      <c r="CRX152" s="83"/>
      <c r="CRY152" s="83"/>
      <c r="CRZ152" s="83"/>
      <c r="CSA152" s="83"/>
      <c r="CSB152" s="83"/>
      <c r="CSC152" s="83"/>
      <c r="CSD152" s="83"/>
      <c r="CSE152" s="83"/>
      <c r="CSF152" s="83"/>
      <c r="CSG152" s="83"/>
      <c r="CSH152" s="83"/>
      <c r="CSI152" s="83"/>
      <c r="CSJ152" s="83"/>
      <c r="CSK152" s="83"/>
      <c r="CSL152" s="83"/>
      <c r="CSM152" s="83"/>
      <c r="CSN152" s="83"/>
      <c r="CSO152" s="83"/>
      <c r="CSP152" s="83"/>
      <c r="CSQ152" s="83"/>
      <c r="CSR152" s="83"/>
      <c r="CSS152" s="83"/>
      <c r="CST152" s="83"/>
      <c r="CSU152" s="83"/>
      <c r="CSV152" s="83"/>
      <c r="CSW152" s="83"/>
      <c r="CSX152" s="83"/>
      <c r="CSY152" s="83"/>
      <c r="CSZ152" s="83"/>
      <c r="CTA152" s="83"/>
      <c r="CTB152" s="83"/>
      <c r="CTC152" s="83"/>
      <c r="CTD152" s="83"/>
      <c r="CTE152" s="83"/>
      <c r="CTF152" s="83"/>
      <c r="CTG152" s="83"/>
      <c r="CTH152" s="83"/>
      <c r="CTI152" s="83"/>
      <c r="CTJ152" s="83"/>
      <c r="CTK152" s="83"/>
      <c r="CTL152" s="83"/>
      <c r="CTM152" s="83"/>
      <c r="CTN152" s="83"/>
      <c r="CTO152" s="83"/>
      <c r="CTP152" s="83"/>
      <c r="CTQ152" s="83"/>
      <c r="CTR152" s="83"/>
      <c r="CTS152" s="83"/>
      <c r="CTT152" s="83"/>
      <c r="CTU152" s="83"/>
      <c r="CTV152" s="83"/>
      <c r="CTW152" s="83"/>
      <c r="CTX152" s="83"/>
      <c r="CTY152" s="83"/>
      <c r="CTZ152" s="83"/>
      <c r="CUA152" s="83"/>
      <c r="CUB152" s="83"/>
      <c r="CUC152" s="83"/>
      <c r="CUD152" s="83"/>
      <c r="CUE152" s="83"/>
      <c r="CUF152" s="83"/>
      <c r="CUG152" s="83"/>
      <c r="CUH152" s="83"/>
      <c r="CUI152" s="83"/>
      <c r="CUJ152" s="83"/>
      <c r="CUK152" s="83"/>
      <c r="CUL152" s="83"/>
      <c r="CUM152" s="83"/>
      <c r="CUN152" s="83"/>
      <c r="CUO152" s="83"/>
      <c r="CUP152" s="83"/>
      <c r="CUQ152" s="83"/>
      <c r="CUR152" s="83"/>
      <c r="CUS152" s="83"/>
      <c r="CUT152" s="83"/>
      <c r="CUU152" s="83"/>
      <c r="CUV152" s="83"/>
      <c r="CUW152" s="83"/>
      <c r="CUX152" s="83"/>
      <c r="CUY152" s="83"/>
      <c r="CUZ152" s="83"/>
      <c r="CVA152" s="83"/>
      <c r="CVB152" s="83"/>
      <c r="CVC152" s="83"/>
      <c r="CVD152" s="83"/>
      <c r="CVE152" s="83"/>
      <c r="CVF152" s="83"/>
      <c r="CVG152" s="83"/>
      <c r="CVH152" s="83"/>
      <c r="CVI152" s="83"/>
      <c r="CVJ152" s="83"/>
      <c r="CVK152" s="83"/>
      <c r="CVL152" s="83"/>
      <c r="CVM152" s="83"/>
      <c r="CVN152" s="83"/>
      <c r="CVO152" s="83"/>
      <c r="CVP152" s="83"/>
      <c r="CVQ152" s="83"/>
      <c r="CVR152" s="83"/>
      <c r="CVS152" s="83"/>
      <c r="CVT152" s="83"/>
      <c r="CVU152" s="83"/>
      <c r="CVV152" s="83"/>
      <c r="CVW152" s="83"/>
      <c r="CVX152" s="83"/>
      <c r="CVY152" s="83"/>
      <c r="CVZ152" s="83"/>
      <c r="CWA152" s="83"/>
      <c r="CWB152" s="83"/>
      <c r="CWC152" s="83"/>
      <c r="CWD152" s="83"/>
      <c r="CWE152" s="83"/>
      <c r="CWF152" s="83"/>
      <c r="CWG152" s="83"/>
      <c r="CWH152" s="83"/>
      <c r="CWI152" s="83"/>
      <c r="CWJ152" s="83"/>
      <c r="CWK152" s="83"/>
      <c r="CWL152" s="83"/>
      <c r="CWM152" s="83"/>
      <c r="CWN152" s="83"/>
      <c r="CWO152" s="83"/>
      <c r="CWP152" s="83"/>
      <c r="CWQ152" s="83"/>
      <c r="CWR152" s="83"/>
      <c r="CWS152" s="83"/>
      <c r="CWT152" s="83"/>
      <c r="CWU152" s="83"/>
      <c r="CWV152" s="83"/>
      <c r="CWW152" s="83"/>
      <c r="CWX152" s="83"/>
      <c r="CWY152" s="83"/>
      <c r="CWZ152" s="83"/>
      <c r="CXA152" s="83"/>
      <c r="CXB152" s="83"/>
      <c r="CXC152" s="83"/>
      <c r="CXD152" s="83"/>
      <c r="CXE152" s="83"/>
      <c r="CXF152" s="83"/>
      <c r="CXG152" s="83"/>
      <c r="CXH152" s="83"/>
      <c r="CXI152" s="83"/>
      <c r="CXJ152" s="83"/>
      <c r="CXK152" s="83"/>
      <c r="CXL152" s="83"/>
      <c r="CXM152" s="83"/>
      <c r="CXN152" s="83"/>
      <c r="CXO152" s="83"/>
      <c r="CXP152" s="83"/>
      <c r="CXQ152" s="83"/>
      <c r="CXR152" s="83"/>
      <c r="CXS152" s="83"/>
      <c r="CXT152" s="83"/>
      <c r="CXU152" s="83"/>
      <c r="CXV152" s="83"/>
      <c r="CXW152" s="83"/>
      <c r="CXX152" s="83"/>
      <c r="CXY152" s="83"/>
      <c r="CXZ152" s="83"/>
      <c r="CYA152" s="83"/>
      <c r="CYB152" s="83"/>
      <c r="CYC152" s="83"/>
      <c r="CYD152" s="83"/>
      <c r="CYE152" s="83"/>
      <c r="CYF152" s="83"/>
      <c r="CYG152" s="83"/>
      <c r="CYH152" s="83"/>
      <c r="CYI152" s="83"/>
      <c r="CYJ152" s="83"/>
      <c r="CYK152" s="83"/>
      <c r="CYL152" s="83"/>
      <c r="CYM152" s="83"/>
      <c r="CYN152" s="83"/>
      <c r="CYO152" s="83"/>
      <c r="CYP152" s="83"/>
      <c r="CYQ152" s="83"/>
      <c r="CYR152" s="83"/>
      <c r="CYS152" s="83"/>
      <c r="CYT152" s="83"/>
      <c r="CYU152" s="83"/>
      <c r="CYV152" s="83"/>
      <c r="CYW152" s="83"/>
      <c r="CYX152" s="83"/>
      <c r="CYY152" s="83"/>
      <c r="CYZ152" s="83"/>
      <c r="CZA152" s="83"/>
      <c r="CZB152" s="83"/>
      <c r="CZC152" s="83"/>
      <c r="CZD152" s="83"/>
      <c r="CZE152" s="83"/>
      <c r="CZF152" s="83"/>
      <c r="CZG152" s="83"/>
      <c r="CZH152" s="83"/>
      <c r="CZI152" s="83"/>
      <c r="CZJ152" s="83"/>
      <c r="CZK152" s="83"/>
      <c r="CZL152" s="83"/>
      <c r="CZM152" s="83"/>
      <c r="CZN152" s="83"/>
      <c r="CZO152" s="83"/>
      <c r="CZP152" s="83"/>
      <c r="CZQ152" s="83"/>
      <c r="CZR152" s="83"/>
      <c r="CZS152" s="83"/>
      <c r="CZT152" s="83"/>
      <c r="CZU152" s="83"/>
      <c r="CZV152" s="83"/>
      <c r="CZW152" s="83"/>
      <c r="CZX152" s="83"/>
      <c r="CZY152" s="83"/>
      <c r="CZZ152" s="83"/>
      <c r="DAA152" s="83"/>
      <c r="DAB152" s="83"/>
      <c r="DAC152" s="83"/>
      <c r="DAD152" s="83"/>
      <c r="DAE152" s="83"/>
      <c r="DAF152" s="83"/>
      <c r="DAG152" s="83"/>
      <c r="DAH152" s="83"/>
      <c r="DAI152" s="83"/>
      <c r="DAJ152" s="83"/>
      <c r="DAK152" s="83"/>
      <c r="DAL152" s="83"/>
      <c r="DAM152" s="83"/>
      <c r="DAN152" s="83"/>
      <c r="DAO152" s="83"/>
      <c r="DAP152" s="83"/>
      <c r="DAQ152" s="83"/>
      <c r="DAR152" s="83"/>
      <c r="DAS152" s="83"/>
      <c r="DAT152" s="83"/>
      <c r="DAU152" s="83"/>
      <c r="DAV152" s="83"/>
      <c r="DAW152" s="83"/>
      <c r="DAX152" s="83"/>
      <c r="DAY152" s="83"/>
      <c r="DAZ152" s="83"/>
      <c r="DBA152" s="83"/>
      <c r="DBB152" s="83"/>
      <c r="DBC152" s="83"/>
      <c r="DBD152" s="83"/>
      <c r="DBE152" s="83"/>
      <c r="DBF152" s="83"/>
      <c r="DBG152" s="83"/>
      <c r="DBH152" s="83"/>
      <c r="DBI152" s="83"/>
      <c r="DBJ152" s="83"/>
      <c r="DBK152" s="83"/>
      <c r="DBL152" s="83"/>
      <c r="DBM152" s="83"/>
      <c r="DBN152" s="83"/>
      <c r="DBO152" s="83"/>
      <c r="DBP152" s="83"/>
      <c r="DBQ152" s="83"/>
      <c r="DBR152" s="83"/>
      <c r="DBS152" s="83"/>
      <c r="DBT152" s="83"/>
      <c r="DBU152" s="83"/>
      <c r="DBV152" s="83"/>
      <c r="DBW152" s="83"/>
      <c r="DBX152" s="83"/>
      <c r="DBY152" s="83"/>
      <c r="DBZ152" s="83"/>
      <c r="DCA152" s="83"/>
      <c r="DCB152" s="83"/>
      <c r="DCC152" s="83"/>
      <c r="DCD152" s="83"/>
      <c r="DCE152" s="83"/>
      <c r="DCF152" s="83"/>
      <c r="DCG152" s="83"/>
      <c r="DCH152" s="83"/>
      <c r="DCI152" s="83"/>
      <c r="DCJ152" s="83"/>
      <c r="DCK152" s="83"/>
      <c r="DCL152" s="83"/>
      <c r="DCM152" s="83"/>
      <c r="DCN152" s="83"/>
      <c r="DCO152" s="83"/>
      <c r="DCP152" s="83"/>
      <c r="DCQ152" s="83"/>
      <c r="DCR152" s="83"/>
      <c r="DCS152" s="83"/>
      <c r="DCT152" s="83"/>
      <c r="DCU152" s="83"/>
      <c r="DCV152" s="83"/>
      <c r="DCW152" s="83"/>
      <c r="DCX152" s="83"/>
      <c r="DCY152" s="83"/>
      <c r="DCZ152" s="83"/>
      <c r="DDA152" s="83"/>
      <c r="DDB152" s="83"/>
      <c r="DDC152" s="83"/>
      <c r="DDD152" s="83"/>
      <c r="DDE152" s="83"/>
      <c r="DDF152" s="83"/>
      <c r="DDG152" s="83"/>
      <c r="DDH152" s="83"/>
      <c r="DDI152" s="83"/>
      <c r="DDJ152" s="83"/>
      <c r="DDK152" s="83"/>
      <c r="DDL152" s="83"/>
      <c r="DDM152" s="83"/>
      <c r="DDN152" s="83"/>
      <c r="DDO152" s="83"/>
      <c r="DDP152" s="83"/>
      <c r="DDQ152" s="83"/>
      <c r="DDR152" s="83"/>
      <c r="DDS152" s="83"/>
      <c r="DDT152" s="83"/>
      <c r="DDU152" s="83"/>
      <c r="DDV152" s="83"/>
      <c r="DDW152" s="83"/>
      <c r="DDX152" s="83"/>
      <c r="DDY152" s="83"/>
      <c r="DDZ152" s="83"/>
      <c r="DEA152" s="83"/>
      <c r="DEB152" s="83"/>
      <c r="DEC152" s="83"/>
      <c r="DED152" s="83"/>
      <c r="DEE152" s="83"/>
      <c r="DEF152" s="83"/>
      <c r="DEG152" s="83"/>
      <c r="DEH152" s="83"/>
      <c r="DEI152" s="83"/>
      <c r="DEJ152" s="83"/>
      <c r="DEK152" s="83"/>
      <c r="DEL152" s="83"/>
      <c r="DEM152" s="83"/>
      <c r="DEN152" s="83"/>
      <c r="DEO152" s="83"/>
      <c r="DEP152" s="83"/>
      <c r="DEQ152" s="83"/>
      <c r="DER152" s="83"/>
      <c r="DES152" s="83"/>
      <c r="DET152" s="83"/>
      <c r="DEU152" s="83"/>
      <c r="DEV152" s="83"/>
      <c r="DEW152" s="83"/>
      <c r="DEX152" s="83"/>
      <c r="DEY152" s="83"/>
      <c r="DEZ152" s="83"/>
      <c r="DFA152" s="83"/>
      <c r="DFB152" s="83"/>
      <c r="DFC152" s="83"/>
      <c r="DFD152" s="83"/>
      <c r="DFE152" s="83"/>
      <c r="DFF152" s="83"/>
      <c r="DFG152" s="83"/>
      <c r="DFH152" s="83"/>
      <c r="DFI152" s="83"/>
      <c r="DFJ152" s="83"/>
      <c r="DFK152" s="83"/>
      <c r="DFL152" s="83"/>
      <c r="DFM152" s="83"/>
      <c r="DFN152" s="83"/>
      <c r="DFO152" s="83"/>
      <c r="DFP152" s="83"/>
      <c r="DFQ152" s="83"/>
      <c r="DFR152" s="83"/>
      <c r="DFS152" s="83"/>
      <c r="DFT152" s="83"/>
      <c r="DFU152" s="83"/>
      <c r="DFV152" s="83"/>
      <c r="DFW152" s="83"/>
      <c r="DFX152" s="83"/>
      <c r="DFY152" s="83"/>
      <c r="DFZ152" s="83"/>
      <c r="DGA152" s="83"/>
      <c r="DGB152" s="83"/>
      <c r="DGC152" s="83"/>
      <c r="DGD152" s="83"/>
      <c r="DGE152" s="83"/>
      <c r="DGF152" s="83"/>
      <c r="DGG152" s="83"/>
      <c r="DGH152" s="83"/>
      <c r="DGI152" s="83"/>
      <c r="DGJ152" s="83"/>
      <c r="DGK152" s="83"/>
      <c r="DGL152" s="83"/>
      <c r="DGM152" s="83"/>
      <c r="DGN152" s="83"/>
      <c r="DGO152" s="83"/>
      <c r="DGP152" s="83"/>
      <c r="DGQ152" s="83"/>
      <c r="DGR152" s="83"/>
      <c r="DGS152" s="83"/>
      <c r="DGT152" s="83"/>
      <c r="DGU152" s="83"/>
      <c r="DGV152" s="83"/>
      <c r="DGW152" s="83"/>
      <c r="DGX152" s="83"/>
      <c r="DGY152" s="83"/>
      <c r="DGZ152" s="83"/>
      <c r="DHA152" s="83"/>
      <c r="DHB152" s="83"/>
      <c r="DHC152" s="83"/>
      <c r="DHD152" s="83"/>
      <c r="DHE152" s="83"/>
      <c r="DHF152" s="83"/>
      <c r="DHG152" s="83"/>
      <c r="DHH152" s="83"/>
      <c r="DHI152" s="83"/>
      <c r="DHJ152" s="83"/>
      <c r="DHK152" s="83"/>
      <c r="DHL152" s="83"/>
      <c r="DHM152" s="83"/>
      <c r="DHN152" s="83"/>
      <c r="DHO152" s="83"/>
      <c r="DHP152" s="83"/>
      <c r="DHQ152" s="83"/>
      <c r="DHR152" s="83"/>
      <c r="DHS152" s="83"/>
      <c r="DHT152" s="83"/>
      <c r="DHU152" s="83"/>
      <c r="DHV152" s="83"/>
      <c r="DHW152" s="83"/>
      <c r="DHX152" s="83"/>
      <c r="DHY152" s="83"/>
      <c r="DHZ152" s="83"/>
      <c r="DIA152" s="83"/>
      <c r="DIB152" s="83"/>
      <c r="DIC152" s="83"/>
      <c r="DID152" s="83"/>
      <c r="DIE152" s="83"/>
      <c r="DIF152" s="83"/>
      <c r="DIG152" s="83"/>
      <c r="DIH152" s="83"/>
      <c r="DII152" s="83"/>
      <c r="DIJ152" s="83"/>
      <c r="DIK152" s="83"/>
      <c r="DIL152" s="83"/>
      <c r="DIM152" s="83"/>
      <c r="DIN152" s="83"/>
      <c r="DIO152" s="83"/>
      <c r="DIP152" s="83"/>
      <c r="DIQ152" s="83"/>
      <c r="DIR152" s="83"/>
      <c r="DIS152" s="83"/>
      <c r="DIT152" s="83"/>
      <c r="DIU152" s="83"/>
      <c r="DIV152" s="83"/>
      <c r="DIW152" s="83"/>
      <c r="DIX152" s="83"/>
      <c r="DIY152" s="83"/>
      <c r="DIZ152" s="83"/>
      <c r="DJA152" s="83"/>
      <c r="DJB152" s="83"/>
      <c r="DJC152" s="83"/>
      <c r="DJD152" s="83"/>
      <c r="DJE152" s="83"/>
      <c r="DJF152" s="83"/>
      <c r="DJG152" s="83"/>
      <c r="DJH152" s="83"/>
      <c r="DJI152" s="83"/>
      <c r="DJJ152" s="83"/>
      <c r="DJK152" s="83"/>
      <c r="DJL152" s="83"/>
      <c r="DJM152" s="83"/>
      <c r="DJN152" s="83"/>
      <c r="DJO152" s="83"/>
      <c r="DJP152" s="83"/>
      <c r="DJQ152" s="83"/>
      <c r="DJR152" s="83"/>
      <c r="DJS152" s="83"/>
      <c r="DJT152" s="83"/>
      <c r="DJU152" s="83"/>
      <c r="DJV152" s="83"/>
      <c r="DJW152" s="83"/>
      <c r="DJX152" s="83"/>
      <c r="DJY152" s="83"/>
      <c r="DJZ152" s="83"/>
      <c r="DKA152" s="83"/>
      <c r="DKB152" s="83"/>
      <c r="DKC152" s="83"/>
      <c r="DKD152" s="83"/>
      <c r="DKE152" s="83"/>
      <c r="DKF152" s="83"/>
      <c r="DKG152" s="83"/>
      <c r="DKH152" s="83"/>
      <c r="DKI152" s="83"/>
      <c r="DKJ152" s="83"/>
      <c r="DKK152" s="83"/>
      <c r="DKL152" s="83"/>
      <c r="DKM152" s="83"/>
      <c r="DKN152" s="83"/>
      <c r="DKO152" s="83"/>
      <c r="DKP152" s="83"/>
      <c r="DKQ152" s="83"/>
      <c r="DKR152" s="83"/>
      <c r="DKS152" s="83"/>
      <c r="DKT152" s="83"/>
      <c r="DKU152" s="83"/>
      <c r="DKV152" s="83"/>
      <c r="DKW152" s="83"/>
      <c r="DKX152" s="83"/>
      <c r="DKY152" s="83"/>
      <c r="DKZ152" s="83"/>
      <c r="DLA152" s="83"/>
      <c r="DLB152" s="83"/>
      <c r="DLC152" s="83"/>
      <c r="DLD152" s="83"/>
      <c r="DLE152" s="83"/>
      <c r="DLF152" s="83"/>
      <c r="DLG152" s="83"/>
      <c r="DLH152" s="83"/>
      <c r="DLI152" s="83"/>
      <c r="DLJ152" s="83"/>
      <c r="DLK152" s="83"/>
      <c r="DLL152" s="83"/>
      <c r="DLM152" s="83"/>
      <c r="DLN152" s="83"/>
      <c r="DLO152" s="83"/>
      <c r="DLP152" s="83"/>
      <c r="DLQ152" s="83"/>
      <c r="DLR152" s="83"/>
      <c r="DLS152" s="83"/>
      <c r="DLT152" s="83"/>
      <c r="DLU152" s="83"/>
      <c r="DLV152" s="83"/>
      <c r="DLW152" s="83"/>
      <c r="DLX152" s="83"/>
      <c r="DLY152" s="83"/>
      <c r="DLZ152" s="83"/>
      <c r="DMA152" s="83"/>
      <c r="DMB152" s="83"/>
      <c r="DMC152" s="83"/>
      <c r="DMD152" s="83"/>
      <c r="DME152" s="83"/>
      <c r="DMF152" s="83"/>
      <c r="DMG152" s="83"/>
      <c r="DMH152" s="83"/>
      <c r="DMI152" s="83"/>
      <c r="DMJ152" s="83"/>
      <c r="DMK152" s="83"/>
      <c r="DML152" s="83"/>
      <c r="DMM152" s="83"/>
      <c r="DMN152" s="83"/>
      <c r="DMO152" s="83"/>
      <c r="DMP152" s="83"/>
      <c r="DMQ152" s="83"/>
      <c r="DMR152" s="83"/>
      <c r="DMS152" s="83"/>
      <c r="DMT152" s="83"/>
      <c r="DMU152" s="83"/>
      <c r="DMV152" s="83"/>
      <c r="DMW152" s="83"/>
      <c r="DMX152" s="83"/>
      <c r="DMY152" s="83"/>
      <c r="DMZ152" s="83"/>
      <c r="DNA152" s="83"/>
      <c r="DNB152" s="83"/>
      <c r="DNC152" s="83"/>
      <c r="DND152" s="83"/>
      <c r="DNE152" s="83"/>
      <c r="DNF152" s="83"/>
      <c r="DNG152" s="83"/>
      <c r="DNH152" s="83"/>
      <c r="DNI152" s="83"/>
      <c r="DNJ152" s="83"/>
      <c r="DNK152" s="83"/>
      <c r="DNL152" s="83"/>
      <c r="DNM152" s="83"/>
      <c r="DNN152" s="83"/>
      <c r="DNO152" s="83"/>
      <c r="DNP152" s="83"/>
      <c r="DNQ152" s="83"/>
      <c r="DNR152" s="83"/>
      <c r="DNS152" s="83"/>
      <c r="DNT152" s="83"/>
      <c r="DNU152" s="83"/>
      <c r="DNV152" s="83"/>
      <c r="DNW152" s="83"/>
      <c r="DNX152" s="83"/>
      <c r="DNY152" s="83"/>
      <c r="DNZ152" s="83"/>
      <c r="DOA152" s="83"/>
      <c r="DOB152" s="83"/>
      <c r="DOC152" s="83"/>
      <c r="DOD152" s="83"/>
      <c r="DOE152" s="83"/>
      <c r="DOF152" s="83"/>
      <c r="DOG152" s="83"/>
      <c r="DOH152" s="83"/>
      <c r="DOI152" s="83"/>
      <c r="DOJ152" s="83"/>
      <c r="DOK152" s="83"/>
      <c r="DOL152" s="83"/>
      <c r="DOM152" s="83"/>
      <c r="DON152" s="83"/>
      <c r="DOO152" s="83"/>
      <c r="DOP152" s="83"/>
      <c r="DOQ152" s="83"/>
      <c r="DOR152" s="83"/>
      <c r="DOS152" s="83"/>
      <c r="DOT152" s="83"/>
      <c r="DOU152" s="83"/>
      <c r="DOV152" s="83"/>
      <c r="DOW152" s="83"/>
      <c r="DOX152" s="83"/>
      <c r="DOY152" s="83"/>
      <c r="DOZ152" s="83"/>
      <c r="DPA152" s="83"/>
      <c r="DPB152" s="83"/>
      <c r="DPC152" s="83"/>
      <c r="DPD152" s="83"/>
      <c r="DPE152" s="83"/>
      <c r="DPF152" s="83"/>
      <c r="DPG152" s="83"/>
      <c r="DPH152" s="83"/>
      <c r="DPI152" s="83"/>
      <c r="DPJ152" s="83"/>
      <c r="DPK152" s="83"/>
      <c r="DPL152" s="83"/>
      <c r="DPM152" s="83"/>
      <c r="DPN152" s="83"/>
      <c r="DPO152" s="83"/>
      <c r="DPP152" s="83"/>
      <c r="DPQ152" s="83"/>
      <c r="DPR152" s="83"/>
      <c r="DPS152" s="83"/>
      <c r="DPT152" s="83"/>
      <c r="DPU152" s="83"/>
      <c r="DPV152" s="83"/>
      <c r="DPW152" s="83"/>
      <c r="DPX152" s="83"/>
      <c r="DPY152" s="83"/>
      <c r="DPZ152" s="83"/>
      <c r="DQA152" s="83"/>
      <c r="DQB152" s="83"/>
      <c r="DQC152" s="83"/>
      <c r="DQD152" s="83"/>
      <c r="DQE152" s="83"/>
      <c r="DQF152" s="83"/>
      <c r="DQG152" s="83"/>
      <c r="DQH152" s="83"/>
      <c r="DQI152" s="83"/>
      <c r="DQJ152" s="83"/>
      <c r="DQK152" s="83"/>
      <c r="DQL152" s="83"/>
      <c r="DQM152" s="83"/>
      <c r="DQN152" s="83"/>
      <c r="DQO152" s="83"/>
      <c r="DQP152" s="83"/>
      <c r="DQQ152" s="83"/>
      <c r="DQR152" s="83"/>
      <c r="DQS152" s="83"/>
      <c r="DQT152" s="83"/>
      <c r="DQU152" s="83"/>
      <c r="DQV152" s="83"/>
      <c r="DQW152" s="83"/>
      <c r="DQX152" s="83"/>
      <c r="DQY152" s="83"/>
      <c r="DQZ152" s="83"/>
      <c r="DRA152" s="83"/>
      <c r="DRB152" s="83"/>
      <c r="DRC152" s="83"/>
      <c r="DRD152" s="83"/>
      <c r="DRE152" s="83"/>
      <c r="DRF152" s="83"/>
      <c r="DRG152" s="83"/>
      <c r="DRH152" s="83"/>
      <c r="DRI152" s="83"/>
      <c r="DRJ152" s="83"/>
      <c r="DRK152" s="83"/>
      <c r="DRL152" s="83"/>
      <c r="DRM152" s="83"/>
      <c r="DRN152" s="83"/>
      <c r="DRO152" s="83"/>
      <c r="DRP152" s="83"/>
      <c r="DRQ152" s="83"/>
      <c r="DRR152" s="83"/>
      <c r="DRS152" s="83"/>
      <c r="DRT152" s="83"/>
      <c r="DRU152" s="83"/>
      <c r="DRV152" s="83"/>
      <c r="DRW152" s="83"/>
      <c r="DRX152" s="83"/>
      <c r="DRY152" s="83"/>
      <c r="DRZ152" s="83"/>
      <c r="DSA152" s="83"/>
      <c r="DSB152" s="83"/>
      <c r="DSC152" s="83"/>
      <c r="DSD152" s="83"/>
      <c r="DSE152" s="83"/>
      <c r="DSF152" s="83"/>
      <c r="DSG152" s="83"/>
      <c r="DSH152" s="83"/>
      <c r="DSI152" s="83"/>
      <c r="DSJ152" s="83"/>
      <c r="DSK152" s="83"/>
      <c r="DSL152" s="83"/>
      <c r="DSM152" s="83"/>
      <c r="DSN152" s="83"/>
      <c r="DSO152" s="83"/>
      <c r="DSP152" s="83"/>
      <c r="DSQ152" s="83"/>
      <c r="DSR152" s="83"/>
      <c r="DSS152" s="83"/>
      <c r="DST152" s="83"/>
      <c r="DSU152" s="83"/>
      <c r="DSV152" s="83"/>
      <c r="DSW152" s="83"/>
      <c r="DSX152" s="83"/>
      <c r="DSY152" s="83"/>
      <c r="DSZ152" s="83"/>
      <c r="DTA152" s="83"/>
      <c r="DTB152" s="83"/>
      <c r="DTC152" s="83"/>
      <c r="DTD152" s="83"/>
      <c r="DTE152" s="83"/>
      <c r="DTF152" s="83"/>
      <c r="DTG152" s="83"/>
      <c r="DTH152" s="83"/>
      <c r="DTI152" s="83"/>
      <c r="DTJ152" s="83"/>
      <c r="DTK152" s="83"/>
      <c r="DTL152" s="83"/>
      <c r="DTM152" s="83"/>
      <c r="DTN152" s="83"/>
      <c r="DTO152" s="83"/>
      <c r="DTP152" s="83"/>
      <c r="DTQ152" s="83"/>
      <c r="DTR152" s="83"/>
      <c r="DTS152" s="83"/>
      <c r="DTT152" s="83"/>
      <c r="DTU152" s="83"/>
      <c r="DTV152" s="83"/>
      <c r="DTW152" s="83"/>
      <c r="DTX152" s="83"/>
      <c r="DTY152" s="83"/>
      <c r="DTZ152" s="83"/>
      <c r="DUA152" s="83"/>
      <c r="DUB152" s="83"/>
      <c r="DUC152" s="83"/>
      <c r="DUD152" s="83"/>
      <c r="DUE152" s="83"/>
      <c r="DUF152" s="83"/>
      <c r="DUG152" s="83"/>
      <c r="DUH152" s="83"/>
      <c r="DUI152" s="83"/>
      <c r="DUJ152" s="83"/>
      <c r="DUK152" s="83"/>
      <c r="DUL152" s="83"/>
      <c r="DUM152" s="83"/>
      <c r="DUN152" s="83"/>
      <c r="DUO152" s="83"/>
      <c r="DUP152" s="83"/>
      <c r="DUQ152" s="83"/>
      <c r="DUR152" s="83"/>
      <c r="DUS152" s="83"/>
      <c r="DUT152" s="83"/>
      <c r="DUU152" s="83"/>
      <c r="DUV152" s="83"/>
      <c r="DUW152" s="83"/>
      <c r="DUX152" s="83"/>
      <c r="DUY152" s="83"/>
      <c r="DUZ152" s="83"/>
      <c r="DVA152" s="83"/>
      <c r="DVB152" s="83"/>
      <c r="DVC152" s="83"/>
      <c r="DVD152" s="83"/>
      <c r="DVE152" s="83"/>
      <c r="DVF152" s="83"/>
      <c r="DVG152" s="83"/>
      <c r="DVH152" s="83"/>
      <c r="DVI152" s="83"/>
      <c r="DVJ152" s="83"/>
      <c r="DVK152" s="83"/>
      <c r="DVL152" s="83"/>
      <c r="DVM152" s="83"/>
      <c r="DVN152" s="83"/>
      <c r="DVO152" s="83"/>
      <c r="DVP152" s="83"/>
      <c r="DVQ152" s="83"/>
      <c r="DVR152" s="83"/>
      <c r="DVS152" s="83"/>
      <c r="DVT152" s="83"/>
      <c r="DVU152" s="83"/>
      <c r="DVV152" s="83"/>
      <c r="DVW152" s="83"/>
      <c r="DVX152" s="83"/>
      <c r="DVY152" s="83"/>
      <c r="DVZ152" s="83"/>
      <c r="DWA152" s="83"/>
      <c r="DWB152" s="83"/>
      <c r="DWC152" s="83"/>
      <c r="DWD152" s="83"/>
      <c r="DWE152" s="83"/>
      <c r="DWF152" s="83"/>
      <c r="DWG152" s="83"/>
      <c r="DWH152" s="83"/>
      <c r="DWI152" s="83"/>
      <c r="DWJ152" s="83"/>
      <c r="DWK152" s="83"/>
      <c r="DWL152" s="83"/>
      <c r="DWM152" s="83"/>
      <c r="DWN152" s="83"/>
      <c r="DWO152" s="83"/>
      <c r="DWP152" s="83"/>
      <c r="DWQ152" s="83"/>
      <c r="DWR152" s="83"/>
      <c r="DWS152" s="83"/>
      <c r="DWT152" s="83"/>
      <c r="DWU152" s="83"/>
      <c r="DWV152" s="83"/>
      <c r="DWW152" s="83"/>
      <c r="DWX152" s="83"/>
      <c r="DWY152" s="83"/>
      <c r="DWZ152" s="83"/>
      <c r="DXA152" s="83"/>
      <c r="DXB152" s="83"/>
      <c r="DXC152" s="83"/>
      <c r="DXD152" s="83"/>
      <c r="DXE152" s="83"/>
      <c r="DXF152" s="83"/>
      <c r="DXG152" s="83"/>
      <c r="DXH152" s="83"/>
      <c r="DXI152" s="83"/>
      <c r="DXJ152" s="83"/>
      <c r="DXK152" s="83"/>
      <c r="DXL152" s="83"/>
      <c r="DXM152" s="83"/>
      <c r="DXN152" s="83"/>
      <c r="DXO152" s="83"/>
      <c r="DXP152" s="83"/>
      <c r="DXQ152" s="83"/>
      <c r="DXR152" s="83"/>
      <c r="DXS152" s="83"/>
      <c r="DXT152" s="83"/>
      <c r="DXU152" s="83"/>
      <c r="DXV152" s="83"/>
      <c r="DXW152" s="83"/>
      <c r="DXX152" s="83"/>
      <c r="DXY152" s="83"/>
      <c r="DXZ152" s="83"/>
      <c r="DYA152" s="83"/>
      <c r="DYB152" s="83"/>
      <c r="DYC152" s="83"/>
      <c r="DYD152" s="83"/>
      <c r="DYE152" s="83"/>
      <c r="DYF152" s="83"/>
      <c r="DYG152" s="83"/>
      <c r="DYH152" s="83"/>
      <c r="DYI152" s="83"/>
      <c r="DYJ152" s="83"/>
      <c r="DYK152" s="83"/>
      <c r="DYL152" s="83"/>
      <c r="DYM152" s="83"/>
      <c r="DYN152" s="83"/>
      <c r="DYO152" s="83"/>
      <c r="DYP152" s="83"/>
      <c r="DYQ152" s="83"/>
      <c r="DYR152" s="83"/>
      <c r="DYS152" s="83"/>
      <c r="DYT152" s="83"/>
      <c r="DYU152" s="83"/>
      <c r="DYV152" s="83"/>
      <c r="DYW152" s="83"/>
      <c r="DYX152" s="83"/>
      <c r="DYY152" s="83"/>
      <c r="DYZ152" s="83"/>
      <c r="DZA152" s="83"/>
      <c r="DZB152" s="83"/>
      <c r="DZC152" s="83"/>
      <c r="DZD152" s="83"/>
      <c r="DZE152" s="83"/>
      <c r="DZF152" s="83"/>
      <c r="DZG152" s="83"/>
      <c r="DZH152" s="83"/>
      <c r="DZI152" s="83"/>
      <c r="DZJ152" s="83"/>
      <c r="DZK152" s="83"/>
      <c r="DZL152" s="83"/>
      <c r="DZM152" s="83"/>
      <c r="DZN152" s="83"/>
      <c r="DZO152" s="83"/>
      <c r="DZP152" s="83"/>
      <c r="DZQ152" s="83"/>
      <c r="DZR152" s="83"/>
      <c r="DZS152" s="83"/>
      <c r="DZT152" s="83"/>
      <c r="DZU152" s="83"/>
      <c r="DZV152" s="83"/>
      <c r="DZW152" s="83"/>
      <c r="DZX152" s="83"/>
      <c r="DZY152" s="83"/>
      <c r="DZZ152" s="83"/>
      <c r="EAA152" s="83"/>
      <c r="EAB152" s="83"/>
      <c r="EAC152" s="83"/>
      <c r="EAD152" s="83"/>
      <c r="EAE152" s="83"/>
      <c r="EAF152" s="83"/>
      <c r="EAG152" s="83"/>
      <c r="EAH152" s="83"/>
      <c r="EAI152" s="83"/>
      <c r="EAJ152" s="83"/>
      <c r="EAK152" s="83"/>
      <c r="EAL152" s="83"/>
      <c r="EAM152" s="83"/>
      <c r="EAN152" s="83"/>
      <c r="EAO152" s="83"/>
      <c r="EAP152" s="83"/>
      <c r="EAQ152" s="83"/>
      <c r="EAR152" s="83"/>
      <c r="EAS152" s="83"/>
      <c r="EAT152" s="83"/>
      <c r="EAU152" s="83"/>
      <c r="EAV152" s="83"/>
      <c r="EAW152" s="83"/>
      <c r="EAX152" s="83"/>
      <c r="EAY152" s="83"/>
      <c r="EAZ152" s="83"/>
      <c r="EBA152" s="83"/>
      <c r="EBB152" s="83"/>
      <c r="EBC152" s="83"/>
      <c r="EBD152" s="83"/>
      <c r="EBE152" s="83"/>
      <c r="EBF152" s="83"/>
      <c r="EBG152" s="83"/>
      <c r="EBH152" s="83"/>
      <c r="EBI152" s="83"/>
      <c r="EBJ152" s="83"/>
      <c r="EBK152" s="83"/>
      <c r="EBL152" s="83"/>
      <c r="EBM152" s="83"/>
      <c r="EBN152" s="83"/>
      <c r="EBO152" s="83"/>
      <c r="EBP152" s="83"/>
      <c r="EBQ152" s="83"/>
      <c r="EBR152" s="83"/>
      <c r="EBS152" s="83"/>
      <c r="EBT152" s="83"/>
      <c r="EBU152" s="83"/>
      <c r="EBV152" s="83"/>
      <c r="EBW152" s="83"/>
      <c r="EBX152" s="83"/>
      <c r="EBY152" s="83"/>
      <c r="EBZ152" s="83"/>
      <c r="ECA152" s="83"/>
      <c r="ECB152" s="83"/>
      <c r="ECC152" s="83"/>
      <c r="ECD152" s="83"/>
      <c r="ECE152" s="83"/>
      <c r="ECF152" s="83"/>
      <c r="ECG152" s="83"/>
      <c r="ECH152" s="83"/>
      <c r="ECI152" s="83"/>
      <c r="ECJ152" s="83"/>
      <c r="ECK152" s="83"/>
      <c r="ECL152" s="83"/>
      <c r="ECM152" s="83"/>
      <c r="ECN152" s="83"/>
      <c r="ECO152" s="83"/>
      <c r="ECP152" s="83"/>
      <c r="ECQ152" s="83"/>
      <c r="ECR152" s="83"/>
      <c r="ECS152" s="83"/>
      <c r="ECT152" s="83"/>
      <c r="ECU152" s="83"/>
      <c r="ECV152" s="83"/>
      <c r="ECW152" s="83"/>
      <c r="ECX152" s="83"/>
      <c r="ECY152" s="83"/>
      <c r="ECZ152" s="83"/>
      <c r="EDA152" s="83"/>
      <c r="EDB152" s="83"/>
      <c r="EDC152" s="83"/>
      <c r="EDD152" s="83"/>
      <c r="EDE152" s="83"/>
      <c r="EDF152" s="83"/>
      <c r="EDG152" s="83"/>
      <c r="EDH152" s="83"/>
      <c r="EDI152" s="83"/>
      <c r="EDJ152" s="83"/>
      <c r="EDK152" s="83"/>
      <c r="EDL152" s="83"/>
      <c r="EDM152" s="83"/>
      <c r="EDN152" s="83"/>
      <c r="EDO152" s="83"/>
      <c r="EDP152" s="83"/>
      <c r="EDQ152" s="83"/>
      <c r="EDR152" s="83"/>
      <c r="EDS152" s="83"/>
      <c r="EDT152" s="83"/>
      <c r="EDU152" s="83"/>
      <c r="EDV152" s="83"/>
      <c r="EDW152" s="83"/>
      <c r="EDX152" s="83"/>
      <c r="EDY152" s="83"/>
      <c r="EDZ152" s="83"/>
      <c r="EEA152" s="83"/>
      <c r="EEB152" s="83"/>
      <c r="EEC152" s="83"/>
      <c r="EED152" s="83"/>
      <c r="EEE152" s="83"/>
      <c r="EEF152" s="83"/>
      <c r="EEG152" s="83"/>
      <c r="EEH152" s="83"/>
      <c r="EEI152" s="83"/>
      <c r="EEJ152" s="83"/>
      <c r="EEK152" s="83"/>
      <c r="EEL152" s="83"/>
      <c r="EEM152" s="83"/>
      <c r="EEN152" s="83"/>
      <c r="EEO152" s="83"/>
      <c r="EEP152" s="83"/>
      <c r="EEQ152" s="83"/>
      <c r="EER152" s="83"/>
      <c r="EES152" s="83"/>
      <c r="EET152" s="83"/>
      <c r="EEU152" s="83"/>
      <c r="EEV152" s="83"/>
      <c r="EEW152" s="83"/>
      <c r="EEX152" s="83"/>
      <c r="EEY152" s="83"/>
      <c r="EEZ152" s="83"/>
      <c r="EFA152" s="83"/>
      <c r="EFB152" s="83"/>
      <c r="EFC152" s="83"/>
      <c r="EFD152" s="83"/>
      <c r="EFE152" s="83"/>
      <c r="EFF152" s="83"/>
      <c r="EFG152" s="83"/>
      <c r="EFH152" s="83"/>
      <c r="EFI152" s="83"/>
      <c r="EFJ152" s="83"/>
      <c r="EFK152" s="83"/>
      <c r="EFL152" s="83"/>
      <c r="EFM152" s="83"/>
      <c r="EFN152" s="83"/>
      <c r="EFO152" s="83"/>
      <c r="EFP152" s="83"/>
      <c r="EFQ152" s="83"/>
      <c r="EFR152" s="83"/>
      <c r="EFS152" s="83"/>
      <c r="EFT152" s="83"/>
      <c r="EFU152" s="83"/>
      <c r="EFV152" s="83"/>
      <c r="EFW152" s="83"/>
      <c r="EFX152" s="83"/>
      <c r="EFY152" s="83"/>
      <c r="EFZ152" s="83"/>
      <c r="EGA152" s="83"/>
      <c r="EGB152" s="83"/>
      <c r="EGC152" s="83"/>
      <c r="EGD152" s="83"/>
      <c r="EGE152" s="83"/>
      <c r="EGF152" s="83"/>
      <c r="EGG152" s="83"/>
      <c r="EGH152" s="83"/>
      <c r="EGI152" s="83"/>
      <c r="EGJ152" s="83"/>
      <c r="EGK152" s="83"/>
      <c r="EGL152" s="83"/>
      <c r="EGM152" s="83"/>
      <c r="EGN152" s="83"/>
      <c r="EGO152" s="83"/>
      <c r="EGP152" s="83"/>
      <c r="EGQ152" s="83"/>
      <c r="EGR152" s="83"/>
      <c r="EGS152" s="83"/>
      <c r="EGT152" s="83"/>
      <c r="EGU152" s="83"/>
      <c r="EGV152" s="83"/>
      <c r="EGW152" s="83"/>
      <c r="EGX152" s="83"/>
      <c r="EGY152" s="83"/>
      <c r="EGZ152" s="83"/>
      <c r="EHA152" s="83"/>
      <c r="EHB152" s="83"/>
      <c r="EHC152" s="83"/>
      <c r="EHD152" s="83"/>
      <c r="EHE152" s="83"/>
      <c r="EHF152" s="83"/>
      <c r="EHG152" s="83"/>
      <c r="EHH152" s="83"/>
      <c r="EHI152" s="83"/>
      <c r="EHJ152" s="83"/>
      <c r="EHK152" s="83"/>
      <c r="EHL152" s="83"/>
      <c r="EHM152" s="83"/>
      <c r="EHN152" s="83"/>
      <c r="EHO152" s="83"/>
      <c r="EHP152" s="83"/>
      <c r="EHQ152" s="83"/>
      <c r="EHR152" s="83"/>
      <c r="EHS152" s="83"/>
      <c r="EHT152" s="83"/>
      <c r="EHU152" s="83"/>
      <c r="EHV152" s="83"/>
      <c r="EHW152" s="83"/>
      <c r="EHX152" s="83"/>
      <c r="EHY152" s="83"/>
      <c r="EHZ152" s="83"/>
      <c r="EIA152" s="83"/>
      <c r="EIB152" s="83"/>
      <c r="EIC152" s="83"/>
      <c r="EID152" s="83"/>
      <c r="EIE152" s="83"/>
      <c r="EIF152" s="83"/>
      <c r="EIG152" s="83"/>
      <c r="EIH152" s="83"/>
      <c r="EII152" s="83"/>
      <c r="EIJ152" s="83"/>
      <c r="EIK152" s="83"/>
      <c r="EIL152" s="83"/>
      <c r="EIM152" s="83"/>
      <c r="EIN152" s="83"/>
    </row>
    <row r="153" spans="1:3628" s="83" customFormat="1" x14ac:dyDescent="0.25">
      <c r="A153" s="123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</row>
    <row r="154" spans="1:3628" s="83" customFormat="1" ht="18.75" thickBot="1" x14ac:dyDescent="0.3">
      <c r="A154" s="125" t="s">
        <v>121</v>
      </c>
      <c r="B154" s="126">
        <v>11235.1</v>
      </c>
      <c r="C154" s="126">
        <v>11235.1</v>
      </c>
      <c r="D154" s="126">
        <v>0</v>
      </c>
      <c r="E154" s="126">
        <v>10173.1</v>
      </c>
      <c r="F154" s="126">
        <v>10173.1</v>
      </c>
      <c r="G154" s="126">
        <v>0</v>
      </c>
      <c r="H154" s="126">
        <v>0</v>
      </c>
      <c r="I154" s="126">
        <v>10745.58</v>
      </c>
      <c r="J154" s="126">
        <v>10745.58</v>
      </c>
      <c r="K154" s="126">
        <v>0</v>
      </c>
      <c r="L154" s="126">
        <f>I154-J154</f>
        <v>0</v>
      </c>
    </row>
    <row r="155" spans="1:3628" customFormat="1" ht="7.5" customHeight="1" thickTop="1" x14ac:dyDescent="0.25">
      <c r="A155" s="121"/>
      <c r="B155" s="49"/>
      <c r="C155" s="49"/>
      <c r="D155" s="92"/>
      <c r="E155" s="49"/>
      <c r="F155" s="49"/>
      <c r="G155" s="49"/>
      <c r="H155" s="49"/>
      <c r="I155" s="49"/>
      <c r="J155" s="49"/>
      <c r="K155" s="49"/>
      <c r="L155" s="49"/>
    </row>
    <row r="156" spans="1:3628" s="28" customFormat="1" x14ac:dyDescent="0.25">
      <c r="A156" s="127" t="s">
        <v>122</v>
      </c>
      <c r="B156" s="128"/>
      <c r="C156" s="128"/>
      <c r="D156" s="129"/>
      <c r="E156" s="128"/>
      <c r="F156" s="128"/>
      <c r="G156" s="128"/>
      <c r="H156" s="49"/>
      <c r="I156" s="128"/>
      <c r="J156" s="128"/>
      <c r="K156" s="128"/>
      <c r="L156" s="49"/>
    </row>
    <row r="157" spans="1:3628" customFormat="1" x14ac:dyDescent="0.25">
      <c r="A157" s="35" t="str">
        <f>A149</f>
        <v>Balance brought forward from 2022-2023Administration</v>
      </c>
      <c r="B157" s="130"/>
      <c r="C157" s="130"/>
      <c r="D157" s="131"/>
      <c r="E157" s="130"/>
      <c r="F157" s="130"/>
      <c r="G157" s="115">
        <v>12220.29</v>
      </c>
      <c r="H157" s="59"/>
      <c r="I157" s="130"/>
      <c r="J157" s="130"/>
      <c r="K157" s="115"/>
      <c r="L157" s="49"/>
    </row>
    <row r="158" spans="1:3628" customFormat="1" x14ac:dyDescent="0.25">
      <c r="A158" s="46" t="s">
        <v>123</v>
      </c>
      <c r="B158" s="47">
        <v>6000</v>
      </c>
      <c r="C158" s="47"/>
      <c r="D158" s="48"/>
      <c r="E158" s="47">
        <v>500</v>
      </c>
      <c r="F158" s="47"/>
      <c r="G158" s="47"/>
      <c r="H158" s="49"/>
      <c r="I158" s="47">
        <v>6000</v>
      </c>
      <c r="J158" s="47"/>
      <c r="K158" s="47"/>
      <c r="L158" s="49"/>
    </row>
    <row r="159" spans="1:3628" customFormat="1" x14ac:dyDescent="0.25">
      <c r="A159" s="29" t="s">
        <v>124</v>
      </c>
      <c r="B159" s="50"/>
      <c r="C159" s="50"/>
      <c r="D159" s="51"/>
      <c r="E159" s="50"/>
      <c r="F159" s="50"/>
      <c r="G159" s="50"/>
      <c r="H159" s="49"/>
      <c r="I159" s="50">
        <v>0</v>
      </c>
      <c r="J159" s="50"/>
      <c r="K159" s="50"/>
      <c r="L159" s="49"/>
    </row>
    <row r="160" spans="1:3628" x14ac:dyDescent="0.25">
      <c r="A160" s="63" t="s">
        <v>125</v>
      </c>
      <c r="B160" s="56"/>
      <c r="C160" s="132">
        <v>8000</v>
      </c>
      <c r="D160" s="78"/>
      <c r="E160" s="56"/>
      <c r="F160" s="56">
        <v>5800</v>
      </c>
      <c r="G160" s="56"/>
      <c r="H160" s="49"/>
      <c r="I160" s="56"/>
      <c r="J160" s="132">
        <v>7000</v>
      </c>
      <c r="K160" s="47"/>
      <c r="L160" s="49"/>
    </row>
    <row r="161" spans="1:3628" customFormat="1" ht="18.75" thickBot="1" x14ac:dyDescent="0.3">
      <c r="A161" s="133" t="s">
        <v>126</v>
      </c>
      <c r="B161" s="56"/>
      <c r="C161" s="132">
        <v>500</v>
      </c>
      <c r="D161" s="78"/>
      <c r="E161" s="56"/>
      <c r="F161" s="56"/>
      <c r="G161" s="56"/>
      <c r="H161" s="49"/>
      <c r="I161" s="56"/>
      <c r="J161" s="56">
        <v>500</v>
      </c>
      <c r="K161" s="56"/>
      <c r="L161" s="49"/>
    </row>
    <row r="162" spans="1:3628" s="103" customFormat="1" ht="19.5" thickTop="1" thickBot="1" x14ac:dyDescent="0.3">
      <c r="A162" s="101" t="s">
        <v>127</v>
      </c>
      <c r="B162" s="102">
        <f>SUM(B158:B161)</f>
        <v>6000</v>
      </c>
      <c r="C162" s="102">
        <f t="shared" ref="C162:F162" si="9">SUM(C158:C161)</f>
        <v>8500</v>
      </c>
      <c r="D162" s="102">
        <f t="shared" si="9"/>
        <v>0</v>
      </c>
      <c r="E162" s="102">
        <f t="shared" si="9"/>
        <v>500</v>
      </c>
      <c r="F162" s="102">
        <f t="shared" si="9"/>
        <v>5800</v>
      </c>
      <c r="G162" s="102">
        <f>G157+E162-F162</f>
        <v>6920.2900000000009</v>
      </c>
      <c r="H162" s="120"/>
      <c r="I162" s="102">
        <f>SUM(I158:I161)</f>
        <v>6000</v>
      </c>
      <c r="J162" s="102">
        <f>SUM(J158:J161)</f>
        <v>7500</v>
      </c>
      <c r="K162" s="102">
        <f>G162+I162-J162</f>
        <v>5420.2900000000009</v>
      </c>
      <c r="L162" s="235">
        <f>I162-J162</f>
        <v>-1500</v>
      </c>
      <c r="M162" s="166" t="s">
        <v>312</v>
      </c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  <c r="GT162" s="83"/>
      <c r="GU162" s="83"/>
      <c r="GV162" s="83"/>
      <c r="GW162" s="83"/>
      <c r="GX162" s="83"/>
      <c r="GY162" s="83"/>
      <c r="GZ162" s="83"/>
      <c r="HA162" s="83"/>
      <c r="HB162" s="83"/>
      <c r="HC162" s="83"/>
      <c r="HD162" s="83"/>
      <c r="HE162" s="83"/>
      <c r="HF162" s="83"/>
      <c r="HG162" s="83"/>
      <c r="HH162" s="83"/>
      <c r="HI162" s="83"/>
      <c r="HJ162" s="83"/>
      <c r="HK162" s="83"/>
      <c r="HL162" s="83"/>
      <c r="HM162" s="83"/>
      <c r="HN162" s="83"/>
      <c r="HO162" s="83"/>
      <c r="HP162" s="83"/>
      <c r="HQ162" s="83"/>
      <c r="HR162" s="83"/>
      <c r="HS162" s="83"/>
      <c r="HT162" s="83"/>
      <c r="HU162" s="83"/>
      <c r="HV162" s="83"/>
      <c r="HW162" s="83"/>
      <c r="HX162" s="83"/>
      <c r="HY162" s="83"/>
      <c r="HZ162" s="83"/>
      <c r="IA162" s="83"/>
      <c r="IB162" s="83"/>
      <c r="IC162" s="83"/>
      <c r="ID162" s="83"/>
      <c r="IE162" s="83"/>
      <c r="IF162" s="83"/>
      <c r="IG162" s="83"/>
      <c r="IH162" s="83"/>
      <c r="II162" s="83"/>
      <c r="IJ162" s="83"/>
      <c r="IK162" s="83"/>
      <c r="IL162" s="83"/>
      <c r="IM162" s="83"/>
      <c r="IN162" s="83"/>
      <c r="IO162" s="83"/>
      <c r="IP162" s="83"/>
      <c r="IQ162" s="83"/>
      <c r="IR162" s="83"/>
      <c r="IS162" s="83"/>
      <c r="IT162" s="83"/>
      <c r="IU162" s="83"/>
      <c r="IV162" s="83"/>
      <c r="IW162" s="83"/>
      <c r="IX162" s="83"/>
      <c r="IY162" s="83"/>
      <c r="IZ162" s="83"/>
      <c r="JA162" s="83"/>
      <c r="JB162" s="83"/>
      <c r="JC162" s="83"/>
      <c r="JD162" s="83"/>
      <c r="JE162" s="83"/>
      <c r="JF162" s="83"/>
      <c r="JG162" s="83"/>
      <c r="JH162" s="83"/>
      <c r="JI162" s="83"/>
      <c r="JJ162" s="83"/>
      <c r="JK162" s="83"/>
      <c r="JL162" s="83"/>
      <c r="JM162" s="83"/>
      <c r="JN162" s="83"/>
      <c r="JO162" s="83"/>
      <c r="JP162" s="83"/>
      <c r="JQ162" s="83"/>
      <c r="JR162" s="83"/>
      <c r="JS162" s="83"/>
      <c r="JT162" s="83"/>
      <c r="JU162" s="83"/>
      <c r="JV162" s="83"/>
      <c r="JW162" s="83"/>
      <c r="JX162" s="83"/>
      <c r="JY162" s="83"/>
      <c r="JZ162" s="83"/>
      <c r="KA162" s="83"/>
      <c r="KB162" s="83"/>
      <c r="KC162" s="83"/>
      <c r="KD162" s="83"/>
      <c r="KE162" s="83"/>
      <c r="KF162" s="83"/>
      <c r="KG162" s="83"/>
      <c r="KH162" s="83"/>
      <c r="KI162" s="83"/>
      <c r="KJ162" s="83"/>
      <c r="KK162" s="83"/>
      <c r="KL162" s="83"/>
      <c r="KM162" s="83"/>
      <c r="KN162" s="83"/>
      <c r="KO162" s="83"/>
      <c r="KP162" s="83"/>
      <c r="KQ162" s="83"/>
      <c r="KR162" s="83"/>
      <c r="KS162" s="83"/>
      <c r="KT162" s="83"/>
      <c r="KU162" s="83"/>
      <c r="KV162" s="83"/>
      <c r="KW162" s="83"/>
      <c r="KX162" s="83"/>
      <c r="KY162" s="83"/>
      <c r="KZ162" s="83"/>
      <c r="LA162" s="83"/>
      <c r="LB162" s="83"/>
      <c r="LC162" s="83"/>
      <c r="LD162" s="83"/>
      <c r="LE162" s="83"/>
      <c r="LF162" s="83"/>
      <c r="LG162" s="83"/>
      <c r="LH162" s="83"/>
      <c r="LI162" s="83"/>
      <c r="LJ162" s="83"/>
      <c r="LK162" s="83"/>
      <c r="LL162" s="83"/>
      <c r="LM162" s="83"/>
      <c r="LN162" s="83"/>
      <c r="LO162" s="83"/>
      <c r="LP162" s="83"/>
      <c r="LQ162" s="83"/>
      <c r="LR162" s="83"/>
      <c r="LS162" s="83"/>
      <c r="LT162" s="83"/>
      <c r="LU162" s="83"/>
      <c r="LV162" s="83"/>
      <c r="LW162" s="83"/>
      <c r="LX162" s="83"/>
      <c r="LY162" s="83"/>
      <c r="LZ162" s="83"/>
      <c r="MA162" s="83"/>
      <c r="MB162" s="83"/>
      <c r="MC162" s="83"/>
      <c r="MD162" s="83"/>
      <c r="ME162" s="83"/>
      <c r="MF162" s="83"/>
      <c r="MG162" s="83"/>
      <c r="MH162" s="83"/>
      <c r="MI162" s="83"/>
      <c r="MJ162" s="83"/>
      <c r="MK162" s="83"/>
      <c r="ML162" s="83"/>
      <c r="MM162" s="83"/>
      <c r="MN162" s="83"/>
      <c r="MO162" s="83"/>
      <c r="MP162" s="83"/>
      <c r="MQ162" s="83"/>
      <c r="MR162" s="83"/>
      <c r="MS162" s="83"/>
      <c r="MT162" s="83"/>
      <c r="MU162" s="83"/>
      <c r="MV162" s="83"/>
      <c r="MW162" s="83"/>
      <c r="MX162" s="83"/>
      <c r="MY162" s="83"/>
      <c r="MZ162" s="83"/>
      <c r="NA162" s="83"/>
      <c r="NB162" s="83"/>
      <c r="NC162" s="83"/>
      <c r="ND162" s="83"/>
      <c r="NE162" s="83"/>
      <c r="NF162" s="83"/>
      <c r="NG162" s="83"/>
      <c r="NH162" s="83"/>
      <c r="NI162" s="83"/>
      <c r="NJ162" s="83"/>
      <c r="NK162" s="83"/>
      <c r="NL162" s="83"/>
      <c r="NM162" s="83"/>
      <c r="NN162" s="83"/>
      <c r="NO162" s="83"/>
      <c r="NP162" s="83"/>
      <c r="NQ162" s="83"/>
      <c r="NR162" s="83"/>
      <c r="NS162" s="83"/>
      <c r="NT162" s="83"/>
      <c r="NU162" s="83"/>
      <c r="NV162" s="83"/>
      <c r="NW162" s="83"/>
      <c r="NX162" s="83"/>
      <c r="NY162" s="83"/>
      <c r="NZ162" s="83"/>
      <c r="OA162" s="83"/>
      <c r="OB162" s="83"/>
      <c r="OC162" s="83"/>
      <c r="OD162" s="83"/>
      <c r="OE162" s="83"/>
      <c r="OF162" s="83"/>
      <c r="OG162" s="83"/>
      <c r="OH162" s="83"/>
      <c r="OI162" s="83"/>
      <c r="OJ162" s="83"/>
      <c r="OK162" s="83"/>
      <c r="OL162" s="83"/>
      <c r="OM162" s="83"/>
      <c r="ON162" s="83"/>
      <c r="OO162" s="83"/>
      <c r="OP162" s="83"/>
      <c r="OQ162" s="83"/>
      <c r="OR162" s="83"/>
      <c r="OS162" s="83"/>
      <c r="OT162" s="83"/>
      <c r="OU162" s="83"/>
      <c r="OV162" s="83"/>
      <c r="OW162" s="83"/>
      <c r="OX162" s="83"/>
      <c r="OY162" s="83"/>
      <c r="OZ162" s="83"/>
      <c r="PA162" s="83"/>
      <c r="PB162" s="83"/>
      <c r="PC162" s="83"/>
      <c r="PD162" s="83"/>
      <c r="PE162" s="83"/>
      <c r="PF162" s="83"/>
      <c r="PG162" s="83"/>
      <c r="PH162" s="83"/>
      <c r="PI162" s="83"/>
      <c r="PJ162" s="83"/>
      <c r="PK162" s="83"/>
      <c r="PL162" s="83"/>
      <c r="PM162" s="83"/>
      <c r="PN162" s="83"/>
      <c r="PO162" s="83"/>
      <c r="PP162" s="83"/>
      <c r="PQ162" s="83"/>
      <c r="PR162" s="83"/>
      <c r="PS162" s="83"/>
      <c r="PT162" s="83"/>
      <c r="PU162" s="83"/>
      <c r="PV162" s="83"/>
      <c r="PW162" s="83"/>
      <c r="PX162" s="83"/>
      <c r="PY162" s="83"/>
      <c r="PZ162" s="83"/>
      <c r="QA162" s="83"/>
      <c r="QB162" s="83"/>
      <c r="QC162" s="83"/>
      <c r="QD162" s="83"/>
      <c r="QE162" s="83"/>
      <c r="QF162" s="83"/>
      <c r="QG162" s="83"/>
      <c r="QH162" s="83"/>
      <c r="QI162" s="83"/>
      <c r="QJ162" s="83"/>
      <c r="QK162" s="83"/>
      <c r="QL162" s="83"/>
      <c r="QM162" s="83"/>
      <c r="QN162" s="83"/>
      <c r="QO162" s="83"/>
      <c r="QP162" s="83"/>
      <c r="QQ162" s="83"/>
      <c r="QR162" s="83"/>
      <c r="QS162" s="83"/>
      <c r="QT162" s="83"/>
      <c r="QU162" s="83"/>
      <c r="QV162" s="83"/>
      <c r="QW162" s="83"/>
      <c r="QX162" s="83"/>
      <c r="QY162" s="83"/>
      <c r="QZ162" s="83"/>
      <c r="RA162" s="83"/>
      <c r="RB162" s="83"/>
      <c r="RC162" s="83"/>
      <c r="RD162" s="83"/>
      <c r="RE162" s="83"/>
      <c r="RF162" s="83"/>
      <c r="RG162" s="83"/>
      <c r="RH162" s="83"/>
      <c r="RI162" s="83"/>
      <c r="RJ162" s="83"/>
      <c r="RK162" s="83"/>
      <c r="RL162" s="83"/>
      <c r="RM162" s="83"/>
      <c r="RN162" s="83"/>
      <c r="RO162" s="83"/>
      <c r="RP162" s="83"/>
      <c r="RQ162" s="83"/>
      <c r="RR162" s="83"/>
      <c r="RS162" s="83"/>
      <c r="RT162" s="83"/>
      <c r="RU162" s="83"/>
      <c r="RV162" s="83"/>
      <c r="RW162" s="83"/>
      <c r="RX162" s="83"/>
      <c r="RY162" s="83"/>
      <c r="RZ162" s="83"/>
      <c r="SA162" s="83"/>
      <c r="SB162" s="83"/>
      <c r="SC162" s="83"/>
      <c r="SD162" s="83"/>
      <c r="SE162" s="83"/>
      <c r="SF162" s="83"/>
      <c r="SG162" s="83"/>
      <c r="SH162" s="83"/>
      <c r="SI162" s="83"/>
      <c r="SJ162" s="83"/>
      <c r="SK162" s="83"/>
      <c r="SL162" s="83"/>
      <c r="SM162" s="83"/>
      <c r="SN162" s="83"/>
      <c r="SO162" s="83"/>
      <c r="SP162" s="83"/>
      <c r="SQ162" s="83"/>
      <c r="SR162" s="83"/>
      <c r="SS162" s="83"/>
      <c r="ST162" s="83"/>
      <c r="SU162" s="83"/>
      <c r="SV162" s="83"/>
      <c r="SW162" s="83"/>
      <c r="SX162" s="83"/>
      <c r="SY162" s="83"/>
      <c r="SZ162" s="83"/>
      <c r="TA162" s="83"/>
      <c r="TB162" s="83"/>
      <c r="TC162" s="83"/>
      <c r="TD162" s="83"/>
      <c r="TE162" s="83"/>
      <c r="TF162" s="83"/>
      <c r="TG162" s="83"/>
      <c r="TH162" s="83"/>
      <c r="TI162" s="83"/>
      <c r="TJ162" s="83"/>
      <c r="TK162" s="83"/>
      <c r="TL162" s="83"/>
      <c r="TM162" s="83"/>
      <c r="TN162" s="83"/>
      <c r="TO162" s="83"/>
      <c r="TP162" s="83"/>
      <c r="TQ162" s="83"/>
      <c r="TR162" s="83"/>
      <c r="TS162" s="83"/>
      <c r="TT162" s="83"/>
      <c r="TU162" s="83"/>
      <c r="TV162" s="83"/>
      <c r="TW162" s="83"/>
      <c r="TX162" s="83"/>
      <c r="TY162" s="83"/>
      <c r="TZ162" s="83"/>
      <c r="UA162" s="83"/>
      <c r="UB162" s="83"/>
      <c r="UC162" s="83"/>
      <c r="UD162" s="83"/>
      <c r="UE162" s="83"/>
      <c r="UF162" s="83"/>
      <c r="UG162" s="83"/>
      <c r="UH162" s="83"/>
      <c r="UI162" s="83"/>
      <c r="UJ162" s="83"/>
      <c r="UK162" s="83"/>
      <c r="UL162" s="83"/>
      <c r="UM162" s="83"/>
      <c r="UN162" s="83"/>
      <c r="UO162" s="83"/>
      <c r="UP162" s="83"/>
      <c r="UQ162" s="83"/>
      <c r="UR162" s="83"/>
      <c r="US162" s="83"/>
      <c r="UT162" s="83"/>
      <c r="UU162" s="83"/>
      <c r="UV162" s="83"/>
      <c r="UW162" s="83"/>
      <c r="UX162" s="83"/>
      <c r="UY162" s="83"/>
      <c r="UZ162" s="83"/>
      <c r="VA162" s="83"/>
      <c r="VB162" s="83"/>
      <c r="VC162" s="83"/>
      <c r="VD162" s="83"/>
      <c r="VE162" s="83"/>
      <c r="VF162" s="83"/>
      <c r="VG162" s="83"/>
      <c r="VH162" s="83"/>
      <c r="VI162" s="83"/>
      <c r="VJ162" s="83"/>
      <c r="VK162" s="83"/>
      <c r="VL162" s="83"/>
      <c r="VM162" s="83"/>
      <c r="VN162" s="83"/>
      <c r="VO162" s="83"/>
      <c r="VP162" s="83"/>
      <c r="VQ162" s="83"/>
      <c r="VR162" s="83"/>
      <c r="VS162" s="83"/>
      <c r="VT162" s="83"/>
      <c r="VU162" s="83"/>
      <c r="VV162" s="83"/>
      <c r="VW162" s="83"/>
      <c r="VX162" s="83"/>
      <c r="VY162" s="83"/>
      <c r="VZ162" s="83"/>
      <c r="WA162" s="83"/>
      <c r="WB162" s="83"/>
      <c r="WC162" s="83"/>
      <c r="WD162" s="83"/>
      <c r="WE162" s="83"/>
      <c r="WF162" s="83"/>
      <c r="WG162" s="83"/>
      <c r="WH162" s="83"/>
      <c r="WI162" s="83"/>
      <c r="WJ162" s="83"/>
      <c r="WK162" s="83"/>
      <c r="WL162" s="83"/>
      <c r="WM162" s="83"/>
      <c r="WN162" s="83"/>
      <c r="WO162" s="83"/>
      <c r="WP162" s="83"/>
      <c r="WQ162" s="83"/>
      <c r="WR162" s="83"/>
      <c r="WS162" s="83"/>
      <c r="WT162" s="83"/>
      <c r="WU162" s="83"/>
      <c r="WV162" s="83"/>
      <c r="WW162" s="83"/>
      <c r="WX162" s="83"/>
      <c r="WY162" s="83"/>
      <c r="WZ162" s="83"/>
      <c r="XA162" s="83"/>
      <c r="XB162" s="83"/>
      <c r="XC162" s="83"/>
      <c r="XD162" s="83"/>
      <c r="XE162" s="83"/>
      <c r="XF162" s="83"/>
      <c r="XG162" s="83"/>
      <c r="XH162" s="83"/>
      <c r="XI162" s="83"/>
      <c r="XJ162" s="83"/>
      <c r="XK162" s="83"/>
      <c r="XL162" s="83"/>
      <c r="XM162" s="83"/>
      <c r="XN162" s="83"/>
      <c r="XO162" s="83"/>
      <c r="XP162" s="83"/>
      <c r="XQ162" s="83"/>
      <c r="XR162" s="83"/>
      <c r="XS162" s="83"/>
      <c r="XT162" s="83"/>
      <c r="XU162" s="83"/>
      <c r="XV162" s="83"/>
      <c r="XW162" s="83"/>
      <c r="XX162" s="83"/>
      <c r="XY162" s="83"/>
      <c r="XZ162" s="83"/>
      <c r="YA162" s="83"/>
      <c r="YB162" s="83"/>
      <c r="YC162" s="83"/>
      <c r="YD162" s="83"/>
      <c r="YE162" s="83"/>
      <c r="YF162" s="83"/>
      <c r="YG162" s="83"/>
      <c r="YH162" s="83"/>
      <c r="YI162" s="83"/>
      <c r="YJ162" s="83"/>
      <c r="YK162" s="83"/>
      <c r="YL162" s="83"/>
      <c r="YM162" s="83"/>
      <c r="YN162" s="83"/>
      <c r="YO162" s="83"/>
      <c r="YP162" s="83"/>
      <c r="YQ162" s="83"/>
      <c r="YR162" s="83"/>
      <c r="YS162" s="83"/>
      <c r="YT162" s="83"/>
      <c r="YU162" s="83"/>
      <c r="YV162" s="83"/>
      <c r="YW162" s="83"/>
      <c r="YX162" s="83"/>
      <c r="YY162" s="83"/>
      <c r="YZ162" s="83"/>
      <c r="ZA162" s="83"/>
      <c r="ZB162" s="83"/>
      <c r="ZC162" s="83"/>
      <c r="ZD162" s="83"/>
      <c r="ZE162" s="83"/>
      <c r="ZF162" s="83"/>
      <c r="ZG162" s="83"/>
      <c r="ZH162" s="83"/>
      <c r="ZI162" s="83"/>
      <c r="ZJ162" s="83"/>
      <c r="ZK162" s="83"/>
      <c r="ZL162" s="83"/>
      <c r="ZM162" s="83"/>
      <c r="ZN162" s="83"/>
      <c r="ZO162" s="83"/>
      <c r="ZP162" s="83"/>
      <c r="ZQ162" s="83"/>
      <c r="ZR162" s="83"/>
      <c r="ZS162" s="83"/>
      <c r="ZT162" s="83"/>
      <c r="ZU162" s="83"/>
      <c r="ZV162" s="83"/>
      <c r="ZW162" s="83"/>
      <c r="ZX162" s="83"/>
      <c r="ZY162" s="83"/>
      <c r="ZZ162" s="83"/>
      <c r="AAA162" s="83"/>
      <c r="AAB162" s="83"/>
      <c r="AAC162" s="83"/>
      <c r="AAD162" s="83"/>
      <c r="AAE162" s="83"/>
      <c r="AAF162" s="83"/>
      <c r="AAG162" s="83"/>
      <c r="AAH162" s="83"/>
      <c r="AAI162" s="83"/>
      <c r="AAJ162" s="83"/>
      <c r="AAK162" s="83"/>
      <c r="AAL162" s="83"/>
      <c r="AAM162" s="83"/>
      <c r="AAN162" s="83"/>
      <c r="AAO162" s="83"/>
      <c r="AAP162" s="83"/>
      <c r="AAQ162" s="83"/>
      <c r="AAR162" s="83"/>
      <c r="AAS162" s="83"/>
      <c r="AAT162" s="83"/>
      <c r="AAU162" s="83"/>
      <c r="AAV162" s="83"/>
      <c r="AAW162" s="83"/>
      <c r="AAX162" s="83"/>
      <c r="AAY162" s="83"/>
      <c r="AAZ162" s="83"/>
      <c r="ABA162" s="83"/>
      <c r="ABB162" s="83"/>
      <c r="ABC162" s="83"/>
      <c r="ABD162" s="83"/>
      <c r="ABE162" s="83"/>
      <c r="ABF162" s="83"/>
      <c r="ABG162" s="83"/>
      <c r="ABH162" s="83"/>
      <c r="ABI162" s="83"/>
      <c r="ABJ162" s="83"/>
      <c r="ABK162" s="83"/>
      <c r="ABL162" s="83"/>
      <c r="ABM162" s="83"/>
      <c r="ABN162" s="83"/>
      <c r="ABO162" s="83"/>
      <c r="ABP162" s="83"/>
      <c r="ABQ162" s="83"/>
      <c r="ABR162" s="83"/>
      <c r="ABS162" s="83"/>
      <c r="ABT162" s="83"/>
      <c r="ABU162" s="83"/>
      <c r="ABV162" s="83"/>
      <c r="ABW162" s="83"/>
      <c r="ABX162" s="83"/>
      <c r="ABY162" s="83"/>
      <c r="ABZ162" s="83"/>
      <c r="ACA162" s="83"/>
      <c r="ACB162" s="83"/>
      <c r="ACC162" s="83"/>
      <c r="ACD162" s="83"/>
      <c r="ACE162" s="83"/>
      <c r="ACF162" s="83"/>
      <c r="ACG162" s="83"/>
      <c r="ACH162" s="83"/>
      <c r="ACI162" s="83"/>
      <c r="ACJ162" s="83"/>
      <c r="ACK162" s="83"/>
      <c r="ACL162" s="83"/>
      <c r="ACM162" s="83"/>
      <c r="ACN162" s="83"/>
      <c r="ACO162" s="83"/>
      <c r="ACP162" s="83"/>
      <c r="ACQ162" s="83"/>
      <c r="ACR162" s="83"/>
      <c r="ACS162" s="83"/>
      <c r="ACT162" s="83"/>
      <c r="ACU162" s="83"/>
      <c r="ACV162" s="83"/>
      <c r="ACW162" s="83"/>
      <c r="ACX162" s="83"/>
      <c r="ACY162" s="83"/>
      <c r="ACZ162" s="83"/>
      <c r="ADA162" s="83"/>
      <c r="ADB162" s="83"/>
      <c r="ADC162" s="83"/>
      <c r="ADD162" s="83"/>
      <c r="ADE162" s="83"/>
      <c r="ADF162" s="83"/>
      <c r="ADG162" s="83"/>
      <c r="ADH162" s="83"/>
      <c r="ADI162" s="83"/>
      <c r="ADJ162" s="83"/>
      <c r="ADK162" s="83"/>
      <c r="ADL162" s="83"/>
      <c r="ADM162" s="83"/>
      <c r="ADN162" s="83"/>
      <c r="ADO162" s="83"/>
      <c r="ADP162" s="83"/>
      <c r="ADQ162" s="83"/>
      <c r="ADR162" s="83"/>
      <c r="ADS162" s="83"/>
      <c r="ADT162" s="83"/>
      <c r="ADU162" s="83"/>
      <c r="ADV162" s="83"/>
      <c r="ADW162" s="83"/>
      <c r="ADX162" s="83"/>
      <c r="ADY162" s="83"/>
      <c r="ADZ162" s="83"/>
      <c r="AEA162" s="83"/>
      <c r="AEB162" s="83"/>
      <c r="AEC162" s="83"/>
      <c r="AED162" s="83"/>
      <c r="AEE162" s="83"/>
      <c r="AEF162" s="83"/>
      <c r="AEG162" s="83"/>
      <c r="AEH162" s="83"/>
      <c r="AEI162" s="83"/>
      <c r="AEJ162" s="83"/>
      <c r="AEK162" s="83"/>
      <c r="AEL162" s="83"/>
      <c r="AEM162" s="83"/>
      <c r="AEN162" s="83"/>
      <c r="AEO162" s="83"/>
      <c r="AEP162" s="83"/>
      <c r="AEQ162" s="83"/>
      <c r="AER162" s="83"/>
      <c r="AES162" s="83"/>
      <c r="AET162" s="83"/>
      <c r="AEU162" s="83"/>
      <c r="AEV162" s="83"/>
      <c r="AEW162" s="83"/>
      <c r="AEX162" s="83"/>
      <c r="AEY162" s="83"/>
      <c r="AEZ162" s="83"/>
      <c r="AFA162" s="83"/>
      <c r="AFB162" s="83"/>
      <c r="AFC162" s="83"/>
      <c r="AFD162" s="83"/>
      <c r="AFE162" s="83"/>
      <c r="AFF162" s="83"/>
      <c r="AFG162" s="83"/>
      <c r="AFH162" s="83"/>
      <c r="AFI162" s="83"/>
      <c r="AFJ162" s="83"/>
      <c r="AFK162" s="83"/>
      <c r="AFL162" s="83"/>
      <c r="AFM162" s="83"/>
      <c r="AFN162" s="83"/>
      <c r="AFO162" s="83"/>
      <c r="AFP162" s="83"/>
      <c r="AFQ162" s="83"/>
      <c r="AFR162" s="83"/>
      <c r="AFS162" s="83"/>
      <c r="AFT162" s="83"/>
      <c r="AFU162" s="83"/>
      <c r="AFV162" s="83"/>
      <c r="AFW162" s="83"/>
      <c r="AFX162" s="83"/>
      <c r="AFY162" s="83"/>
      <c r="AFZ162" s="83"/>
      <c r="AGA162" s="83"/>
      <c r="AGB162" s="83"/>
      <c r="AGC162" s="83"/>
      <c r="AGD162" s="83"/>
      <c r="AGE162" s="83"/>
      <c r="AGF162" s="83"/>
      <c r="AGG162" s="83"/>
      <c r="AGH162" s="83"/>
      <c r="AGI162" s="83"/>
      <c r="AGJ162" s="83"/>
      <c r="AGK162" s="83"/>
      <c r="AGL162" s="83"/>
      <c r="AGM162" s="83"/>
      <c r="AGN162" s="83"/>
      <c r="AGO162" s="83"/>
      <c r="AGP162" s="83"/>
      <c r="AGQ162" s="83"/>
      <c r="AGR162" s="83"/>
      <c r="AGS162" s="83"/>
      <c r="AGT162" s="83"/>
      <c r="AGU162" s="83"/>
      <c r="AGV162" s="83"/>
      <c r="AGW162" s="83"/>
      <c r="AGX162" s="83"/>
      <c r="AGY162" s="83"/>
      <c r="AGZ162" s="83"/>
      <c r="AHA162" s="83"/>
      <c r="AHB162" s="83"/>
      <c r="AHC162" s="83"/>
      <c r="AHD162" s="83"/>
      <c r="AHE162" s="83"/>
      <c r="AHF162" s="83"/>
      <c r="AHG162" s="83"/>
      <c r="AHH162" s="83"/>
      <c r="AHI162" s="83"/>
      <c r="AHJ162" s="83"/>
      <c r="AHK162" s="83"/>
      <c r="AHL162" s="83"/>
      <c r="AHM162" s="83"/>
      <c r="AHN162" s="83"/>
      <c r="AHO162" s="83"/>
      <c r="AHP162" s="83"/>
      <c r="AHQ162" s="83"/>
      <c r="AHR162" s="83"/>
      <c r="AHS162" s="83"/>
      <c r="AHT162" s="83"/>
      <c r="AHU162" s="83"/>
      <c r="AHV162" s="83"/>
      <c r="AHW162" s="83"/>
      <c r="AHX162" s="83"/>
      <c r="AHY162" s="83"/>
      <c r="AHZ162" s="83"/>
      <c r="AIA162" s="83"/>
      <c r="AIB162" s="83"/>
      <c r="AIC162" s="83"/>
      <c r="AID162" s="83"/>
      <c r="AIE162" s="83"/>
      <c r="AIF162" s="83"/>
      <c r="AIG162" s="83"/>
      <c r="AIH162" s="83"/>
      <c r="AII162" s="83"/>
      <c r="AIJ162" s="83"/>
      <c r="AIK162" s="83"/>
      <c r="AIL162" s="83"/>
      <c r="AIM162" s="83"/>
      <c r="AIN162" s="83"/>
      <c r="AIO162" s="83"/>
      <c r="AIP162" s="83"/>
      <c r="AIQ162" s="83"/>
      <c r="AIR162" s="83"/>
      <c r="AIS162" s="83"/>
      <c r="AIT162" s="83"/>
      <c r="AIU162" s="83"/>
      <c r="AIV162" s="83"/>
      <c r="AIW162" s="83"/>
      <c r="AIX162" s="83"/>
      <c r="AIY162" s="83"/>
      <c r="AIZ162" s="83"/>
      <c r="AJA162" s="83"/>
      <c r="AJB162" s="83"/>
      <c r="AJC162" s="83"/>
      <c r="AJD162" s="83"/>
      <c r="AJE162" s="83"/>
      <c r="AJF162" s="83"/>
      <c r="AJG162" s="83"/>
      <c r="AJH162" s="83"/>
      <c r="AJI162" s="83"/>
      <c r="AJJ162" s="83"/>
      <c r="AJK162" s="83"/>
      <c r="AJL162" s="83"/>
      <c r="AJM162" s="83"/>
      <c r="AJN162" s="83"/>
      <c r="AJO162" s="83"/>
      <c r="AJP162" s="83"/>
      <c r="AJQ162" s="83"/>
      <c r="AJR162" s="83"/>
      <c r="AJS162" s="83"/>
      <c r="AJT162" s="83"/>
      <c r="AJU162" s="83"/>
      <c r="AJV162" s="83"/>
      <c r="AJW162" s="83"/>
      <c r="AJX162" s="83"/>
      <c r="AJY162" s="83"/>
      <c r="AJZ162" s="83"/>
      <c r="AKA162" s="83"/>
      <c r="AKB162" s="83"/>
      <c r="AKC162" s="83"/>
      <c r="AKD162" s="83"/>
      <c r="AKE162" s="83"/>
      <c r="AKF162" s="83"/>
      <c r="AKG162" s="83"/>
      <c r="AKH162" s="83"/>
      <c r="AKI162" s="83"/>
      <c r="AKJ162" s="83"/>
      <c r="AKK162" s="83"/>
      <c r="AKL162" s="83"/>
      <c r="AKM162" s="83"/>
      <c r="AKN162" s="83"/>
      <c r="AKO162" s="83"/>
      <c r="AKP162" s="83"/>
      <c r="AKQ162" s="83"/>
      <c r="AKR162" s="83"/>
      <c r="AKS162" s="83"/>
      <c r="AKT162" s="83"/>
      <c r="AKU162" s="83"/>
      <c r="AKV162" s="83"/>
      <c r="AKW162" s="83"/>
      <c r="AKX162" s="83"/>
      <c r="AKY162" s="83"/>
      <c r="AKZ162" s="83"/>
      <c r="ALA162" s="83"/>
      <c r="ALB162" s="83"/>
      <c r="ALC162" s="83"/>
      <c r="ALD162" s="83"/>
      <c r="ALE162" s="83"/>
      <c r="ALF162" s="83"/>
      <c r="ALG162" s="83"/>
      <c r="ALH162" s="83"/>
      <c r="ALI162" s="83"/>
      <c r="ALJ162" s="83"/>
      <c r="ALK162" s="83"/>
      <c r="ALL162" s="83"/>
      <c r="ALM162" s="83"/>
      <c r="ALN162" s="83"/>
      <c r="ALO162" s="83"/>
      <c r="ALP162" s="83"/>
      <c r="ALQ162" s="83"/>
      <c r="ALR162" s="83"/>
      <c r="ALS162" s="83"/>
      <c r="ALT162" s="83"/>
      <c r="ALU162" s="83"/>
      <c r="ALV162" s="83"/>
      <c r="ALW162" s="83"/>
      <c r="ALX162" s="83"/>
      <c r="ALY162" s="83"/>
      <c r="ALZ162" s="83"/>
      <c r="AMA162" s="83"/>
      <c r="AMB162" s="83"/>
      <c r="AMC162" s="83"/>
      <c r="AMD162" s="83"/>
      <c r="AME162" s="83"/>
      <c r="AMF162" s="83"/>
      <c r="AMG162" s="83"/>
      <c r="AMH162" s="83"/>
      <c r="AMI162" s="83"/>
      <c r="AMJ162" s="83"/>
      <c r="AMK162" s="83"/>
      <c r="AML162" s="83"/>
      <c r="AMM162" s="83"/>
      <c r="AMN162" s="83"/>
      <c r="AMO162" s="83"/>
      <c r="AMP162" s="83"/>
      <c r="AMQ162" s="83"/>
      <c r="AMR162" s="83"/>
      <c r="AMS162" s="83"/>
      <c r="AMT162" s="83"/>
      <c r="AMU162" s="83"/>
      <c r="AMV162" s="83"/>
      <c r="AMW162" s="83"/>
      <c r="AMX162" s="83"/>
      <c r="AMY162" s="83"/>
      <c r="AMZ162" s="83"/>
      <c r="ANA162" s="83"/>
      <c r="ANB162" s="83"/>
      <c r="ANC162" s="83"/>
      <c r="AND162" s="83"/>
      <c r="ANE162" s="83"/>
      <c r="ANF162" s="83"/>
      <c r="ANG162" s="83"/>
      <c r="ANH162" s="83"/>
      <c r="ANI162" s="83"/>
      <c r="ANJ162" s="83"/>
      <c r="ANK162" s="83"/>
      <c r="ANL162" s="83"/>
      <c r="ANM162" s="83"/>
      <c r="ANN162" s="83"/>
      <c r="ANO162" s="83"/>
      <c r="ANP162" s="83"/>
      <c r="ANQ162" s="83"/>
      <c r="ANR162" s="83"/>
      <c r="ANS162" s="83"/>
      <c r="ANT162" s="83"/>
      <c r="ANU162" s="83"/>
      <c r="ANV162" s="83"/>
      <c r="ANW162" s="83"/>
      <c r="ANX162" s="83"/>
      <c r="ANY162" s="83"/>
      <c r="ANZ162" s="83"/>
      <c r="AOA162" s="83"/>
      <c r="AOB162" s="83"/>
      <c r="AOC162" s="83"/>
      <c r="AOD162" s="83"/>
      <c r="AOE162" s="83"/>
      <c r="AOF162" s="83"/>
      <c r="AOG162" s="83"/>
      <c r="AOH162" s="83"/>
      <c r="AOI162" s="83"/>
      <c r="AOJ162" s="83"/>
      <c r="AOK162" s="83"/>
      <c r="AOL162" s="83"/>
      <c r="AOM162" s="83"/>
      <c r="AON162" s="83"/>
      <c r="AOO162" s="83"/>
      <c r="AOP162" s="83"/>
      <c r="AOQ162" s="83"/>
      <c r="AOR162" s="83"/>
      <c r="AOS162" s="83"/>
      <c r="AOT162" s="83"/>
      <c r="AOU162" s="83"/>
      <c r="AOV162" s="83"/>
      <c r="AOW162" s="83"/>
      <c r="AOX162" s="83"/>
      <c r="AOY162" s="83"/>
      <c r="AOZ162" s="83"/>
      <c r="APA162" s="83"/>
      <c r="APB162" s="83"/>
      <c r="APC162" s="83"/>
      <c r="APD162" s="83"/>
      <c r="APE162" s="83"/>
      <c r="APF162" s="83"/>
      <c r="APG162" s="83"/>
      <c r="APH162" s="83"/>
      <c r="API162" s="83"/>
      <c r="APJ162" s="83"/>
      <c r="APK162" s="83"/>
      <c r="APL162" s="83"/>
      <c r="APM162" s="83"/>
      <c r="APN162" s="83"/>
      <c r="APO162" s="83"/>
      <c r="APP162" s="83"/>
      <c r="APQ162" s="83"/>
      <c r="APR162" s="83"/>
      <c r="APS162" s="83"/>
      <c r="APT162" s="83"/>
      <c r="APU162" s="83"/>
      <c r="APV162" s="83"/>
      <c r="APW162" s="83"/>
      <c r="APX162" s="83"/>
      <c r="APY162" s="83"/>
      <c r="APZ162" s="83"/>
      <c r="AQA162" s="83"/>
      <c r="AQB162" s="83"/>
      <c r="AQC162" s="83"/>
      <c r="AQD162" s="83"/>
      <c r="AQE162" s="83"/>
      <c r="AQF162" s="83"/>
      <c r="AQG162" s="83"/>
      <c r="AQH162" s="83"/>
      <c r="AQI162" s="83"/>
      <c r="AQJ162" s="83"/>
      <c r="AQK162" s="83"/>
      <c r="AQL162" s="83"/>
      <c r="AQM162" s="83"/>
      <c r="AQN162" s="83"/>
      <c r="AQO162" s="83"/>
      <c r="AQP162" s="83"/>
      <c r="AQQ162" s="83"/>
      <c r="AQR162" s="83"/>
      <c r="AQS162" s="83"/>
      <c r="AQT162" s="83"/>
      <c r="AQU162" s="83"/>
      <c r="AQV162" s="83"/>
      <c r="AQW162" s="83"/>
      <c r="AQX162" s="83"/>
      <c r="AQY162" s="83"/>
      <c r="AQZ162" s="83"/>
      <c r="ARA162" s="83"/>
      <c r="ARB162" s="83"/>
      <c r="ARC162" s="83"/>
      <c r="ARD162" s="83"/>
      <c r="ARE162" s="83"/>
      <c r="ARF162" s="83"/>
      <c r="ARG162" s="83"/>
      <c r="ARH162" s="83"/>
      <c r="ARI162" s="83"/>
      <c r="ARJ162" s="83"/>
      <c r="ARK162" s="83"/>
      <c r="ARL162" s="83"/>
      <c r="ARM162" s="83"/>
      <c r="ARN162" s="83"/>
      <c r="ARO162" s="83"/>
      <c r="ARP162" s="83"/>
      <c r="ARQ162" s="83"/>
      <c r="ARR162" s="83"/>
      <c r="ARS162" s="83"/>
      <c r="ART162" s="83"/>
      <c r="ARU162" s="83"/>
      <c r="ARV162" s="83"/>
      <c r="ARW162" s="83"/>
      <c r="ARX162" s="83"/>
      <c r="ARY162" s="83"/>
      <c r="ARZ162" s="83"/>
      <c r="ASA162" s="83"/>
      <c r="ASB162" s="83"/>
      <c r="ASC162" s="83"/>
      <c r="ASD162" s="83"/>
      <c r="ASE162" s="83"/>
      <c r="ASF162" s="83"/>
      <c r="ASG162" s="83"/>
      <c r="ASH162" s="83"/>
      <c r="ASI162" s="83"/>
      <c r="ASJ162" s="83"/>
      <c r="ASK162" s="83"/>
      <c r="ASL162" s="83"/>
      <c r="ASM162" s="83"/>
      <c r="ASN162" s="83"/>
      <c r="ASO162" s="83"/>
      <c r="ASP162" s="83"/>
      <c r="ASQ162" s="83"/>
      <c r="ASR162" s="83"/>
      <c r="ASS162" s="83"/>
      <c r="AST162" s="83"/>
      <c r="ASU162" s="83"/>
      <c r="ASV162" s="83"/>
      <c r="ASW162" s="83"/>
      <c r="ASX162" s="83"/>
      <c r="ASY162" s="83"/>
      <c r="ASZ162" s="83"/>
      <c r="ATA162" s="83"/>
      <c r="ATB162" s="83"/>
      <c r="ATC162" s="83"/>
      <c r="ATD162" s="83"/>
      <c r="ATE162" s="83"/>
      <c r="ATF162" s="83"/>
      <c r="ATG162" s="83"/>
      <c r="ATH162" s="83"/>
      <c r="ATI162" s="83"/>
      <c r="ATJ162" s="83"/>
      <c r="ATK162" s="83"/>
      <c r="ATL162" s="83"/>
      <c r="ATM162" s="83"/>
      <c r="ATN162" s="83"/>
      <c r="ATO162" s="83"/>
      <c r="ATP162" s="83"/>
      <c r="ATQ162" s="83"/>
      <c r="ATR162" s="83"/>
      <c r="ATS162" s="83"/>
      <c r="ATT162" s="83"/>
      <c r="ATU162" s="83"/>
      <c r="ATV162" s="83"/>
      <c r="ATW162" s="83"/>
      <c r="ATX162" s="83"/>
      <c r="ATY162" s="83"/>
      <c r="ATZ162" s="83"/>
      <c r="AUA162" s="83"/>
      <c r="AUB162" s="83"/>
      <c r="AUC162" s="83"/>
      <c r="AUD162" s="83"/>
      <c r="AUE162" s="83"/>
      <c r="AUF162" s="83"/>
      <c r="AUG162" s="83"/>
      <c r="AUH162" s="83"/>
      <c r="AUI162" s="83"/>
      <c r="AUJ162" s="83"/>
      <c r="AUK162" s="83"/>
      <c r="AUL162" s="83"/>
      <c r="AUM162" s="83"/>
      <c r="AUN162" s="83"/>
      <c r="AUO162" s="83"/>
      <c r="AUP162" s="83"/>
      <c r="AUQ162" s="83"/>
      <c r="AUR162" s="83"/>
      <c r="AUS162" s="83"/>
      <c r="AUT162" s="83"/>
      <c r="AUU162" s="83"/>
      <c r="AUV162" s="83"/>
      <c r="AUW162" s="83"/>
      <c r="AUX162" s="83"/>
      <c r="AUY162" s="83"/>
      <c r="AUZ162" s="83"/>
      <c r="AVA162" s="83"/>
      <c r="AVB162" s="83"/>
      <c r="AVC162" s="83"/>
      <c r="AVD162" s="83"/>
      <c r="AVE162" s="83"/>
      <c r="AVF162" s="83"/>
      <c r="AVG162" s="83"/>
      <c r="AVH162" s="83"/>
      <c r="AVI162" s="83"/>
      <c r="AVJ162" s="83"/>
      <c r="AVK162" s="83"/>
      <c r="AVL162" s="83"/>
      <c r="AVM162" s="83"/>
      <c r="AVN162" s="83"/>
      <c r="AVO162" s="83"/>
      <c r="AVP162" s="83"/>
      <c r="AVQ162" s="83"/>
      <c r="AVR162" s="83"/>
      <c r="AVS162" s="83"/>
      <c r="AVT162" s="83"/>
      <c r="AVU162" s="83"/>
      <c r="AVV162" s="83"/>
      <c r="AVW162" s="83"/>
      <c r="AVX162" s="83"/>
      <c r="AVY162" s="83"/>
      <c r="AVZ162" s="83"/>
      <c r="AWA162" s="83"/>
      <c r="AWB162" s="83"/>
      <c r="AWC162" s="83"/>
      <c r="AWD162" s="83"/>
      <c r="AWE162" s="83"/>
      <c r="AWF162" s="83"/>
      <c r="AWG162" s="83"/>
      <c r="AWH162" s="83"/>
      <c r="AWI162" s="83"/>
      <c r="AWJ162" s="83"/>
      <c r="AWK162" s="83"/>
      <c r="AWL162" s="83"/>
      <c r="AWM162" s="83"/>
      <c r="AWN162" s="83"/>
      <c r="AWO162" s="83"/>
      <c r="AWP162" s="83"/>
      <c r="AWQ162" s="83"/>
      <c r="AWR162" s="83"/>
      <c r="AWS162" s="83"/>
      <c r="AWT162" s="83"/>
      <c r="AWU162" s="83"/>
      <c r="AWV162" s="83"/>
      <c r="AWW162" s="83"/>
      <c r="AWX162" s="83"/>
      <c r="AWY162" s="83"/>
      <c r="AWZ162" s="83"/>
      <c r="AXA162" s="83"/>
      <c r="AXB162" s="83"/>
      <c r="AXC162" s="83"/>
      <c r="AXD162" s="83"/>
      <c r="AXE162" s="83"/>
      <c r="AXF162" s="83"/>
      <c r="AXG162" s="83"/>
      <c r="AXH162" s="83"/>
      <c r="AXI162" s="83"/>
      <c r="AXJ162" s="83"/>
      <c r="AXK162" s="83"/>
      <c r="AXL162" s="83"/>
      <c r="AXM162" s="83"/>
      <c r="AXN162" s="83"/>
      <c r="AXO162" s="83"/>
      <c r="AXP162" s="83"/>
      <c r="AXQ162" s="83"/>
      <c r="AXR162" s="83"/>
      <c r="AXS162" s="83"/>
      <c r="AXT162" s="83"/>
      <c r="AXU162" s="83"/>
      <c r="AXV162" s="83"/>
      <c r="AXW162" s="83"/>
      <c r="AXX162" s="83"/>
      <c r="AXY162" s="83"/>
      <c r="AXZ162" s="83"/>
      <c r="AYA162" s="83"/>
      <c r="AYB162" s="83"/>
      <c r="AYC162" s="83"/>
      <c r="AYD162" s="83"/>
      <c r="AYE162" s="83"/>
      <c r="AYF162" s="83"/>
      <c r="AYG162" s="83"/>
      <c r="AYH162" s="83"/>
      <c r="AYI162" s="83"/>
      <c r="AYJ162" s="83"/>
      <c r="AYK162" s="83"/>
      <c r="AYL162" s="83"/>
      <c r="AYM162" s="83"/>
      <c r="AYN162" s="83"/>
      <c r="AYO162" s="83"/>
      <c r="AYP162" s="83"/>
      <c r="AYQ162" s="83"/>
      <c r="AYR162" s="83"/>
      <c r="AYS162" s="83"/>
      <c r="AYT162" s="83"/>
      <c r="AYU162" s="83"/>
      <c r="AYV162" s="83"/>
      <c r="AYW162" s="83"/>
      <c r="AYX162" s="83"/>
      <c r="AYY162" s="83"/>
      <c r="AYZ162" s="83"/>
      <c r="AZA162" s="83"/>
      <c r="AZB162" s="83"/>
      <c r="AZC162" s="83"/>
      <c r="AZD162" s="83"/>
      <c r="AZE162" s="83"/>
      <c r="AZF162" s="83"/>
      <c r="AZG162" s="83"/>
      <c r="AZH162" s="83"/>
      <c r="AZI162" s="83"/>
      <c r="AZJ162" s="83"/>
      <c r="AZK162" s="83"/>
      <c r="AZL162" s="83"/>
      <c r="AZM162" s="83"/>
      <c r="AZN162" s="83"/>
      <c r="AZO162" s="83"/>
      <c r="AZP162" s="83"/>
      <c r="AZQ162" s="83"/>
      <c r="AZR162" s="83"/>
      <c r="AZS162" s="83"/>
      <c r="AZT162" s="83"/>
      <c r="AZU162" s="83"/>
      <c r="AZV162" s="83"/>
      <c r="AZW162" s="83"/>
      <c r="AZX162" s="83"/>
      <c r="AZY162" s="83"/>
      <c r="AZZ162" s="83"/>
      <c r="BAA162" s="83"/>
      <c r="BAB162" s="83"/>
      <c r="BAC162" s="83"/>
      <c r="BAD162" s="83"/>
      <c r="BAE162" s="83"/>
      <c r="BAF162" s="83"/>
      <c r="BAG162" s="83"/>
      <c r="BAH162" s="83"/>
      <c r="BAI162" s="83"/>
      <c r="BAJ162" s="83"/>
      <c r="BAK162" s="83"/>
      <c r="BAL162" s="83"/>
      <c r="BAM162" s="83"/>
      <c r="BAN162" s="83"/>
      <c r="BAO162" s="83"/>
      <c r="BAP162" s="83"/>
      <c r="BAQ162" s="83"/>
      <c r="BAR162" s="83"/>
      <c r="BAS162" s="83"/>
      <c r="BAT162" s="83"/>
      <c r="BAU162" s="83"/>
      <c r="BAV162" s="83"/>
      <c r="BAW162" s="83"/>
      <c r="BAX162" s="83"/>
      <c r="BAY162" s="83"/>
      <c r="BAZ162" s="83"/>
      <c r="BBA162" s="83"/>
      <c r="BBB162" s="83"/>
      <c r="BBC162" s="83"/>
      <c r="BBD162" s="83"/>
      <c r="BBE162" s="83"/>
      <c r="BBF162" s="83"/>
      <c r="BBG162" s="83"/>
      <c r="BBH162" s="83"/>
      <c r="BBI162" s="83"/>
      <c r="BBJ162" s="83"/>
      <c r="BBK162" s="83"/>
      <c r="BBL162" s="83"/>
      <c r="BBM162" s="83"/>
      <c r="BBN162" s="83"/>
      <c r="BBO162" s="83"/>
      <c r="BBP162" s="83"/>
      <c r="BBQ162" s="83"/>
      <c r="BBR162" s="83"/>
      <c r="BBS162" s="83"/>
      <c r="BBT162" s="83"/>
      <c r="BBU162" s="83"/>
      <c r="BBV162" s="83"/>
      <c r="BBW162" s="83"/>
      <c r="BBX162" s="83"/>
      <c r="BBY162" s="83"/>
      <c r="BBZ162" s="83"/>
      <c r="BCA162" s="83"/>
      <c r="BCB162" s="83"/>
      <c r="BCC162" s="83"/>
      <c r="BCD162" s="83"/>
      <c r="BCE162" s="83"/>
      <c r="BCF162" s="83"/>
      <c r="BCG162" s="83"/>
      <c r="BCH162" s="83"/>
      <c r="BCI162" s="83"/>
      <c r="BCJ162" s="83"/>
      <c r="BCK162" s="83"/>
      <c r="BCL162" s="83"/>
      <c r="BCM162" s="83"/>
      <c r="BCN162" s="83"/>
      <c r="BCO162" s="83"/>
      <c r="BCP162" s="83"/>
      <c r="BCQ162" s="83"/>
      <c r="BCR162" s="83"/>
      <c r="BCS162" s="83"/>
      <c r="BCT162" s="83"/>
      <c r="BCU162" s="83"/>
      <c r="BCV162" s="83"/>
      <c r="BCW162" s="83"/>
      <c r="BCX162" s="83"/>
      <c r="BCY162" s="83"/>
      <c r="BCZ162" s="83"/>
      <c r="BDA162" s="83"/>
      <c r="BDB162" s="83"/>
      <c r="BDC162" s="83"/>
      <c r="BDD162" s="83"/>
      <c r="BDE162" s="83"/>
      <c r="BDF162" s="83"/>
      <c r="BDG162" s="83"/>
      <c r="BDH162" s="83"/>
      <c r="BDI162" s="83"/>
      <c r="BDJ162" s="83"/>
      <c r="BDK162" s="83"/>
      <c r="BDL162" s="83"/>
      <c r="BDM162" s="83"/>
      <c r="BDN162" s="83"/>
      <c r="BDO162" s="83"/>
      <c r="BDP162" s="83"/>
      <c r="BDQ162" s="83"/>
      <c r="BDR162" s="83"/>
      <c r="BDS162" s="83"/>
      <c r="BDT162" s="83"/>
      <c r="BDU162" s="83"/>
      <c r="BDV162" s="83"/>
      <c r="BDW162" s="83"/>
      <c r="BDX162" s="83"/>
      <c r="BDY162" s="83"/>
      <c r="BDZ162" s="83"/>
      <c r="BEA162" s="83"/>
      <c r="BEB162" s="83"/>
      <c r="BEC162" s="83"/>
      <c r="BED162" s="83"/>
      <c r="BEE162" s="83"/>
      <c r="BEF162" s="83"/>
      <c r="BEG162" s="83"/>
      <c r="BEH162" s="83"/>
      <c r="BEI162" s="83"/>
      <c r="BEJ162" s="83"/>
      <c r="BEK162" s="83"/>
      <c r="BEL162" s="83"/>
      <c r="BEM162" s="83"/>
      <c r="BEN162" s="83"/>
      <c r="BEO162" s="83"/>
      <c r="BEP162" s="83"/>
      <c r="BEQ162" s="83"/>
      <c r="BER162" s="83"/>
      <c r="BES162" s="83"/>
      <c r="BET162" s="83"/>
      <c r="BEU162" s="83"/>
      <c r="BEV162" s="83"/>
      <c r="BEW162" s="83"/>
      <c r="BEX162" s="83"/>
      <c r="BEY162" s="83"/>
      <c r="BEZ162" s="83"/>
      <c r="BFA162" s="83"/>
      <c r="BFB162" s="83"/>
      <c r="BFC162" s="83"/>
      <c r="BFD162" s="83"/>
      <c r="BFE162" s="83"/>
      <c r="BFF162" s="83"/>
      <c r="BFG162" s="83"/>
      <c r="BFH162" s="83"/>
      <c r="BFI162" s="83"/>
      <c r="BFJ162" s="83"/>
      <c r="BFK162" s="83"/>
      <c r="BFL162" s="83"/>
      <c r="BFM162" s="83"/>
      <c r="BFN162" s="83"/>
      <c r="BFO162" s="83"/>
      <c r="BFP162" s="83"/>
      <c r="BFQ162" s="83"/>
      <c r="BFR162" s="83"/>
      <c r="BFS162" s="83"/>
      <c r="BFT162" s="83"/>
      <c r="BFU162" s="83"/>
      <c r="BFV162" s="83"/>
      <c r="BFW162" s="83"/>
      <c r="BFX162" s="83"/>
      <c r="BFY162" s="83"/>
      <c r="BFZ162" s="83"/>
      <c r="BGA162" s="83"/>
      <c r="BGB162" s="83"/>
      <c r="BGC162" s="83"/>
      <c r="BGD162" s="83"/>
      <c r="BGE162" s="83"/>
      <c r="BGF162" s="83"/>
      <c r="BGG162" s="83"/>
      <c r="BGH162" s="83"/>
      <c r="BGI162" s="83"/>
      <c r="BGJ162" s="83"/>
      <c r="BGK162" s="83"/>
      <c r="BGL162" s="83"/>
      <c r="BGM162" s="83"/>
      <c r="BGN162" s="83"/>
      <c r="BGO162" s="83"/>
      <c r="BGP162" s="83"/>
      <c r="BGQ162" s="83"/>
      <c r="BGR162" s="83"/>
      <c r="BGS162" s="83"/>
      <c r="BGT162" s="83"/>
      <c r="BGU162" s="83"/>
      <c r="BGV162" s="83"/>
      <c r="BGW162" s="83"/>
      <c r="BGX162" s="83"/>
      <c r="BGY162" s="83"/>
      <c r="BGZ162" s="83"/>
      <c r="BHA162" s="83"/>
      <c r="BHB162" s="83"/>
      <c r="BHC162" s="83"/>
      <c r="BHD162" s="83"/>
      <c r="BHE162" s="83"/>
      <c r="BHF162" s="83"/>
      <c r="BHG162" s="83"/>
      <c r="BHH162" s="83"/>
      <c r="BHI162" s="83"/>
      <c r="BHJ162" s="83"/>
      <c r="BHK162" s="83"/>
      <c r="BHL162" s="83"/>
      <c r="BHM162" s="83"/>
      <c r="BHN162" s="83"/>
      <c r="BHO162" s="83"/>
      <c r="BHP162" s="83"/>
      <c r="BHQ162" s="83"/>
      <c r="BHR162" s="83"/>
      <c r="BHS162" s="83"/>
      <c r="BHT162" s="83"/>
      <c r="BHU162" s="83"/>
      <c r="BHV162" s="83"/>
      <c r="BHW162" s="83"/>
      <c r="BHX162" s="83"/>
      <c r="BHY162" s="83"/>
      <c r="BHZ162" s="83"/>
      <c r="BIA162" s="83"/>
      <c r="BIB162" s="83"/>
      <c r="BIC162" s="83"/>
      <c r="BID162" s="83"/>
      <c r="BIE162" s="83"/>
      <c r="BIF162" s="83"/>
      <c r="BIG162" s="83"/>
      <c r="BIH162" s="83"/>
      <c r="BII162" s="83"/>
      <c r="BIJ162" s="83"/>
      <c r="BIK162" s="83"/>
      <c r="BIL162" s="83"/>
      <c r="BIM162" s="83"/>
      <c r="BIN162" s="83"/>
      <c r="BIO162" s="83"/>
      <c r="BIP162" s="83"/>
      <c r="BIQ162" s="83"/>
      <c r="BIR162" s="83"/>
      <c r="BIS162" s="83"/>
      <c r="BIT162" s="83"/>
      <c r="BIU162" s="83"/>
      <c r="BIV162" s="83"/>
      <c r="BIW162" s="83"/>
      <c r="BIX162" s="83"/>
      <c r="BIY162" s="83"/>
      <c r="BIZ162" s="83"/>
      <c r="BJA162" s="83"/>
      <c r="BJB162" s="83"/>
      <c r="BJC162" s="83"/>
      <c r="BJD162" s="83"/>
      <c r="BJE162" s="83"/>
      <c r="BJF162" s="83"/>
      <c r="BJG162" s="83"/>
      <c r="BJH162" s="83"/>
      <c r="BJI162" s="83"/>
      <c r="BJJ162" s="83"/>
      <c r="BJK162" s="83"/>
      <c r="BJL162" s="83"/>
      <c r="BJM162" s="83"/>
      <c r="BJN162" s="83"/>
      <c r="BJO162" s="83"/>
      <c r="BJP162" s="83"/>
      <c r="BJQ162" s="83"/>
      <c r="BJR162" s="83"/>
      <c r="BJS162" s="83"/>
      <c r="BJT162" s="83"/>
      <c r="BJU162" s="83"/>
      <c r="BJV162" s="83"/>
      <c r="BJW162" s="83"/>
      <c r="BJX162" s="83"/>
      <c r="BJY162" s="83"/>
      <c r="BJZ162" s="83"/>
      <c r="BKA162" s="83"/>
      <c r="BKB162" s="83"/>
      <c r="BKC162" s="83"/>
      <c r="BKD162" s="83"/>
      <c r="BKE162" s="83"/>
      <c r="BKF162" s="83"/>
      <c r="BKG162" s="83"/>
      <c r="BKH162" s="83"/>
      <c r="BKI162" s="83"/>
      <c r="BKJ162" s="83"/>
      <c r="BKK162" s="83"/>
      <c r="BKL162" s="83"/>
      <c r="BKM162" s="83"/>
      <c r="BKN162" s="83"/>
      <c r="BKO162" s="83"/>
      <c r="BKP162" s="83"/>
      <c r="BKQ162" s="83"/>
      <c r="BKR162" s="83"/>
      <c r="BKS162" s="83"/>
      <c r="BKT162" s="83"/>
      <c r="BKU162" s="83"/>
      <c r="BKV162" s="83"/>
      <c r="BKW162" s="83"/>
      <c r="BKX162" s="83"/>
      <c r="BKY162" s="83"/>
      <c r="BKZ162" s="83"/>
      <c r="BLA162" s="83"/>
      <c r="BLB162" s="83"/>
      <c r="BLC162" s="83"/>
      <c r="BLD162" s="83"/>
      <c r="BLE162" s="83"/>
      <c r="BLF162" s="83"/>
      <c r="BLG162" s="83"/>
      <c r="BLH162" s="83"/>
      <c r="BLI162" s="83"/>
      <c r="BLJ162" s="83"/>
      <c r="BLK162" s="83"/>
      <c r="BLL162" s="83"/>
      <c r="BLM162" s="83"/>
      <c r="BLN162" s="83"/>
      <c r="BLO162" s="83"/>
      <c r="BLP162" s="83"/>
      <c r="BLQ162" s="83"/>
      <c r="BLR162" s="83"/>
      <c r="BLS162" s="83"/>
      <c r="BLT162" s="83"/>
      <c r="BLU162" s="83"/>
      <c r="BLV162" s="83"/>
      <c r="BLW162" s="83"/>
      <c r="BLX162" s="83"/>
      <c r="BLY162" s="83"/>
      <c r="BLZ162" s="83"/>
      <c r="BMA162" s="83"/>
      <c r="BMB162" s="83"/>
      <c r="BMC162" s="83"/>
      <c r="BMD162" s="83"/>
      <c r="BME162" s="83"/>
      <c r="BMF162" s="83"/>
      <c r="BMG162" s="83"/>
      <c r="BMH162" s="83"/>
      <c r="BMI162" s="83"/>
      <c r="BMJ162" s="83"/>
      <c r="BMK162" s="83"/>
      <c r="BML162" s="83"/>
      <c r="BMM162" s="83"/>
      <c r="BMN162" s="83"/>
      <c r="BMO162" s="83"/>
      <c r="BMP162" s="83"/>
      <c r="BMQ162" s="83"/>
      <c r="BMR162" s="83"/>
      <c r="BMS162" s="83"/>
      <c r="BMT162" s="83"/>
      <c r="BMU162" s="83"/>
      <c r="BMV162" s="83"/>
      <c r="BMW162" s="83"/>
      <c r="BMX162" s="83"/>
      <c r="BMY162" s="83"/>
      <c r="BMZ162" s="83"/>
      <c r="BNA162" s="83"/>
      <c r="BNB162" s="83"/>
      <c r="BNC162" s="83"/>
      <c r="BND162" s="83"/>
      <c r="BNE162" s="83"/>
      <c r="BNF162" s="83"/>
      <c r="BNG162" s="83"/>
      <c r="BNH162" s="83"/>
      <c r="BNI162" s="83"/>
      <c r="BNJ162" s="83"/>
      <c r="BNK162" s="83"/>
      <c r="BNL162" s="83"/>
      <c r="BNM162" s="83"/>
      <c r="BNN162" s="83"/>
      <c r="BNO162" s="83"/>
      <c r="BNP162" s="83"/>
      <c r="BNQ162" s="83"/>
      <c r="BNR162" s="83"/>
      <c r="BNS162" s="83"/>
      <c r="BNT162" s="83"/>
      <c r="BNU162" s="83"/>
      <c r="BNV162" s="83"/>
      <c r="BNW162" s="83"/>
      <c r="BNX162" s="83"/>
      <c r="BNY162" s="83"/>
      <c r="BNZ162" s="83"/>
      <c r="BOA162" s="83"/>
      <c r="BOB162" s="83"/>
      <c r="BOC162" s="83"/>
      <c r="BOD162" s="83"/>
      <c r="BOE162" s="83"/>
      <c r="BOF162" s="83"/>
      <c r="BOG162" s="83"/>
      <c r="BOH162" s="83"/>
      <c r="BOI162" s="83"/>
      <c r="BOJ162" s="83"/>
      <c r="BOK162" s="83"/>
      <c r="BOL162" s="83"/>
      <c r="BOM162" s="83"/>
      <c r="BON162" s="83"/>
      <c r="BOO162" s="83"/>
      <c r="BOP162" s="83"/>
      <c r="BOQ162" s="83"/>
      <c r="BOR162" s="83"/>
      <c r="BOS162" s="83"/>
      <c r="BOT162" s="83"/>
      <c r="BOU162" s="83"/>
      <c r="BOV162" s="83"/>
      <c r="BOW162" s="83"/>
      <c r="BOX162" s="83"/>
      <c r="BOY162" s="83"/>
      <c r="BOZ162" s="83"/>
      <c r="BPA162" s="83"/>
      <c r="BPB162" s="83"/>
      <c r="BPC162" s="83"/>
      <c r="BPD162" s="83"/>
      <c r="BPE162" s="83"/>
      <c r="BPF162" s="83"/>
      <c r="BPG162" s="83"/>
      <c r="BPH162" s="83"/>
      <c r="BPI162" s="83"/>
      <c r="BPJ162" s="83"/>
      <c r="BPK162" s="83"/>
      <c r="BPL162" s="83"/>
      <c r="BPM162" s="83"/>
      <c r="BPN162" s="83"/>
      <c r="BPO162" s="83"/>
      <c r="BPP162" s="83"/>
      <c r="BPQ162" s="83"/>
      <c r="BPR162" s="83"/>
      <c r="BPS162" s="83"/>
      <c r="BPT162" s="83"/>
      <c r="BPU162" s="83"/>
      <c r="BPV162" s="83"/>
      <c r="BPW162" s="83"/>
      <c r="BPX162" s="83"/>
      <c r="BPY162" s="83"/>
      <c r="BPZ162" s="83"/>
      <c r="BQA162" s="83"/>
      <c r="BQB162" s="83"/>
      <c r="BQC162" s="83"/>
      <c r="BQD162" s="83"/>
      <c r="BQE162" s="83"/>
      <c r="BQF162" s="83"/>
      <c r="BQG162" s="83"/>
      <c r="BQH162" s="83"/>
      <c r="BQI162" s="83"/>
      <c r="BQJ162" s="83"/>
      <c r="BQK162" s="83"/>
      <c r="BQL162" s="83"/>
      <c r="BQM162" s="83"/>
      <c r="BQN162" s="83"/>
      <c r="BQO162" s="83"/>
      <c r="BQP162" s="83"/>
      <c r="BQQ162" s="83"/>
      <c r="BQR162" s="83"/>
      <c r="BQS162" s="83"/>
      <c r="BQT162" s="83"/>
      <c r="BQU162" s="83"/>
      <c r="BQV162" s="83"/>
      <c r="BQW162" s="83"/>
      <c r="BQX162" s="83"/>
      <c r="BQY162" s="83"/>
      <c r="BQZ162" s="83"/>
      <c r="BRA162" s="83"/>
      <c r="BRB162" s="83"/>
      <c r="BRC162" s="83"/>
      <c r="BRD162" s="83"/>
      <c r="BRE162" s="83"/>
      <c r="BRF162" s="83"/>
      <c r="BRG162" s="83"/>
      <c r="BRH162" s="83"/>
      <c r="BRI162" s="83"/>
      <c r="BRJ162" s="83"/>
      <c r="BRK162" s="83"/>
      <c r="BRL162" s="83"/>
      <c r="BRM162" s="83"/>
      <c r="BRN162" s="83"/>
      <c r="BRO162" s="83"/>
      <c r="BRP162" s="83"/>
      <c r="BRQ162" s="83"/>
      <c r="BRR162" s="83"/>
      <c r="BRS162" s="83"/>
      <c r="BRT162" s="83"/>
      <c r="BRU162" s="83"/>
      <c r="BRV162" s="83"/>
      <c r="BRW162" s="83"/>
      <c r="BRX162" s="83"/>
      <c r="BRY162" s="83"/>
      <c r="BRZ162" s="83"/>
      <c r="BSA162" s="83"/>
      <c r="BSB162" s="83"/>
      <c r="BSC162" s="83"/>
      <c r="BSD162" s="83"/>
      <c r="BSE162" s="83"/>
      <c r="BSF162" s="83"/>
      <c r="BSG162" s="83"/>
      <c r="BSH162" s="83"/>
      <c r="BSI162" s="83"/>
      <c r="BSJ162" s="83"/>
      <c r="BSK162" s="83"/>
      <c r="BSL162" s="83"/>
      <c r="BSM162" s="83"/>
      <c r="BSN162" s="83"/>
      <c r="BSO162" s="83"/>
      <c r="BSP162" s="83"/>
      <c r="BSQ162" s="83"/>
      <c r="BSR162" s="83"/>
      <c r="BSS162" s="83"/>
      <c r="BST162" s="83"/>
      <c r="BSU162" s="83"/>
      <c r="BSV162" s="83"/>
      <c r="BSW162" s="83"/>
      <c r="BSX162" s="83"/>
      <c r="BSY162" s="83"/>
      <c r="BSZ162" s="83"/>
      <c r="BTA162" s="83"/>
      <c r="BTB162" s="83"/>
      <c r="BTC162" s="83"/>
      <c r="BTD162" s="83"/>
      <c r="BTE162" s="83"/>
      <c r="BTF162" s="83"/>
      <c r="BTG162" s="83"/>
      <c r="BTH162" s="83"/>
      <c r="BTI162" s="83"/>
      <c r="BTJ162" s="83"/>
      <c r="BTK162" s="83"/>
      <c r="BTL162" s="83"/>
      <c r="BTM162" s="83"/>
      <c r="BTN162" s="83"/>
      <c r="BTO162" s="83"/>
      <c r="BTP162" s="83"/>
      <c r="BTQ162" s="83"/>
      <c r="BTR162" s="83"/>
      <c r="BTS162" s="83"/>
      <c r="BTT162" s="83"/>
      <c r="BTU162" s="83"/>
      <c r="BTV162" s="83"/>
      <c r="BTW162" s="83"/>
      <c r="BTX162" s="83"/>
      <c r="BTY162" s="83"/>
      <c r="BTZ162" s="83"/>
      <c r="BUA162" s="83"/>
      <c r="BUB162" s="83"/>
      <c r="BUC162" s="83"/>
      <c r="BUD162" s="83"/>
      <c r="BUE162" s="83"/>
      <c r="BUF162" s="83"/>
      <c r="BUG162" s="83"/>
      <c r="BUH162" s="83"/>
      <c r="BUI162" s="83"/>
      <c r="BUJ162" s="83"/>
      <c r="BUK162" s="83"/>
      <c r="BUL162" s="83"/>
      <c r="BUM162" s="83"/>
      <c r="BUN162" s="83"/>
      <c r="BUO162" s="83"/>
      <c r="BUP162" s="83"/>
      <c r="BUQ162" s="83"/>
      <c r="BUR162" s="83"/>
      <c r="BUS162" s="83"/>
      <c r="BUT162" s="83"/>
      <c r="BUU162" s="83"/>
      <c r="BUV162" s="83"/>
      <c r="BUW162" s="83"/>
      <c r="BUX162" s="83"/>
      <c r="BUY162" s="83"/>
      <c r="BUZ162" s="83"/>
      <c r="BVA162" s="83"/>
      <c r="BVB162" s="83"/>
      <c r="BVC162" s="83"/>
      <c r="BVD162" s="83"/>
      <c r="BVE162" s="83"/>
      <c r="BVF162" s="83"/>
      <c r="BVG162" s="83"/>
      <c r="BVH162" s="83"/>
      <c r="BVI162" s="83"/>
      <c r="BVJ162" s="83"/>
      <c r="BVK162" s="83"/>
      <c r="BVL162" s="83"/>
      <c r="BVM162" s="83"/>
      <c r="BVN162" s="83"/>
      <c r="BVO162" s="83"/>
      <c r="BVP162" s="83"/>
      <c r="BVQ162" s="83"/>
      <c r="BVR162" s="83"/>
      <c r="BVS162" s="83"/>
      <c r="BVT162" s="83"/>
      <c r="BVU162" s="83"/>
      <c r="BVV162" s="83"/>
      <c r="BVW162" s="83"/>
      <c r="BVX162" s="83"/>
      <c r="BVY162" s="83"/>
      <c r="BVZ162" s="83"/>
      <c r="BWA162" s="83"/>
      <c r="BWB162" s="83"/>
      <c r="BWC162" s="83"/>
      <c r="BWD162" s="83"/>
      <c r="BWE162" s="83"/>
      <c r="BWF162" s="83"/>
      <c r="BWG162" s="83"/>
      <c r="BWH162" s="83"/>
      <c r="BWI162" s="83"/>
      <c r="BWJ162" s="83"/>
      <c r="BWK162" s="83"/>
      <c r="BWL162" s="83"/>
      <c r="BWM162" s="83"/>
      <c r="BWN162" s="83"/>
      <c r="BWO162" s="83"/>
      <c r="BWP162" s="83"/>
      <c r="BWQ162" s="83"/>
      <c r="BWR162" s="83"/>
      <c r="BWS162" s="83"/>
      <c r="BWT162" s="83"/>
      <c r="BWU162" s="83"/>
      <c r="BWV162" s="83"/>
      <c r="BWW162" s="83"/>
      <c r="BWX162" s="83"/>
      <c r="BWY162" s="83"/>
      <c r="BWZ162" s="83"/>
      <c r="BXA162" s="83"/>
      <c r="BXB162" s="83"/>
      <c r="BXC162" s="83"/>
      <c r="BXD162" s="83"/>
      <c r="BXE162" s="83"/>
      <c r="BXF162" s="83"/>
      <c r="BXG162" s="83"/>
      <c r="BXH162" s="83"/>
      <c r="BXI162" s="83"/>
      <c r="BXJ162" s="83"/>
      <c r="BXK162" s="83"/>
      <c r="BXL162" s="83"/>
      <c r="BXM162" s="83"/>
      <c r="BXN162" s="83"/>
      <c r="BXO162" s="83"/>
      <c r="BXP162" s="83"/>
      <c r="BXQ162" s="83"/>
      <c r="BXR162" s="83"/>
      <c r="BXS162" s="83"/>
      <c r="BXT162" s="83"/>
      <c r="BXU162" s="83"/>
      <c r="BXV162" s="83"/>
      <c r="BXW162" s="83"/>
      <c r="BXX162" s="83"/>
      <c r="BXY162" s="83"/>
      <c r="BXZ162" s="83"/>
      <c r="BYA162" s="83"/>
      <c r="BYB162" s="83"/>
      <c r="BYC162" s="83"/>
      <c r="BYD162" s="83"/>
      <c r="BYE162" s="83"/>
      <c r="BYF162" s="83"/>
      <c r="BYG162" s="83"/>
      <c r="BYH162" s="83"/>
      <c r="BYI162" s="83"/>
      <c r="BYJ162" s="83"/>
      <c r="BYK162" s="83"/>
      <c r="BYL162" s="83"/>
      <c r="BYM162" s="83"/>
      <c r="BYN162" s="83"/>
      <c r="BYO162" s="83"/>
      <c r="BYP162" s="83"/>
      <c r="BYQ162" s="83"/>
      <c r="BYR162" s="83"/>
      <c r="BYS162" s="83"/>
      <c r="BYT162" s="83"/>
      <c r="BYU162" s="83"/>
      <c r="BYV162" s="83"/>
      <c r="BYW162" s="83"/>
      <c r="BYX162" s="83"/>
      <c r="BYY162" s="83"/>
      <c r="BYZ162" s="83"/>
      <c r="BZA162" s="83"/>
      <c r="BZB162" s="83"/>
      <c r="BZC162" s="83"/>
      <c r="BZD162" s="83"/>
      <c r="BZE162" s="83"/>
      <c r="BZF162" s="83"/>
      <c r="BZG162" s="83"/>
      <c r="BZH162" s="83"/>
      <c r="BZI162" s="83"/>
      <c r="BZJ162" s="83"/>
      <c r="BZK162" s="83"/>
      <c r="BZL162" s="83"/>
      <c r="BZM162" s="83"/>
      <c r="BZN162" s="83"/>
      <c r="BZO162" s="83"/>
      <c r="BZP162" s="83"/>
      <c r="BZQ162" s="83"/>
      <c r="BZR162" s="83"/>
      <c r="BZS162" s="83"/>
      <c r="BZT162" s="83"/>
      <c r="BZU162" s="83"/>
      <c r="BZV162" s="83"/>
      <c r="BZW162" s="83"/>
      <c r="BZX162" s="83"/>
      <c r="BZY162" s="83"/>
      <c r="BZZ162" s="83"/>
      <c r="CAA162" s="83"/>
      <c r="CAB162" s="83"/>
      <c r="CAC162" s="83"/>
      <c r="CAD162" s="83"/>
      <c r="CAE162" s="83"/>
      <c r="CAF162" s="83"/>
      <c r="CAG162" s="83"/>
      <c r="CAH162" s="83"/>
      <c r="CAI162" s="83"/>
      <c r="CAJ162" s="83"/>
      <c r="CAK162" s="83"/>
      <c r="CAL162" s="83"/>
      <c r="CAM162" s="83"/>
      <c r="CAN162" s="83"/>
      <c r="CAO162" s="83"/>
      <c r="CAP162" s="83"/>
      <c r="CAQ162" s="83"/>
      <c r="CAR162" s="83"/>
      <c r="CAS162" s="83"/>
      <c r="CAT162" s="83"/>
      <c r="CAU162" s="83"/>
      <c r="CAV162" s="83"/>
      <c r="CAW162" s="83"/>
      <c r="CAX162" s="83"/>
      <c r="CAY162" s="83"/>
      <c r="CAZ162" s="83"/>
      <c r="CBA162" s="83"/>
      <c r="CBB162" s="83"/>
      <c r="CBC162" s="83"/>
      <c r="CBD162" s="83"/>
      <c r="CBE162" s="83"/>
      <c r="CBF162" s="83"/>
      <c r="CBG162" s="83"/>
      <c r="CBH162" s="83"/>
      <c r="CBI162" s="83"/>
      <c r="CBJ162" s="83"/>
      <c r="CBK162" s="83"/>
      <c r="CBL162" s="83"/>
      <c r="CBM162" s="83"/>
      <c r="CBN162" s="83"/>
      <c r="CBO162" s="83"/>
      <c r="CBP162" s="83"/>
      <c r="CBQ162" s="83"/>
      <c r="CBR162" s="83"/>
      <c r="CBS162" s="83"/>
      <c r="CBT162" s="83"/>
      <c r="CBU162" s="83"/>
      <c r="CBV162" s="83"/>
      <c r="CBW162" s="83"/>
      <c r="CBX162" s="83"/>
      <c r="CBY162" s="83"/>
      <c r="CBZ162" s="83"/>
      <c r="CCA162" s="83"/>
      <c r="CCB162" s="83"/>
      <c r="CCC162" s="83"/>
      <c r="CCD162" s="83"/>
      <c r="CCE162" s="83"/>
      <c r="CCF162" s="83"/>
      <c r="CCG162" s="83"/>
      <c r="CCH162" s="83"/>
      <c r="CCI162" s="83"/>
      <c r="CCJ162" s="83"/>
      <c r="CCK162" s="83"/>
      <c r="CCL162" s="83"/>
      <c r="CCM162" s="83"/>
      <c r="CCN162" s="83"/>
      <c r="CCO162" s="83"/>
      <c r="CCP162" s="83"/>
      <c r="CCQ162" s="83"/>
      <c r="CCR162" s="83"/>
      <c r="CCS162" s="83"/>
      <c r="CCT162" s="83"/>
      <c r="CCU162" s="83"/>
      <c r="CCV162" s="83"/>
      <c r="CCW162" s="83"/>
      <c r="CCX162" s="83"/>
      <c r="CCY162" s="83"/>
      <c r="CCZ162" s="83"/>
      <c r="CDA162" s="83"/>
      <c r="CDB162" s="83"/>
      <c r="CDC162" s="83"/>
      <c r="CDD162" s="83"/>
      <c r="CDE162" s="83"/>
      <c r="CDF162" s="83"/>
      <c r="CDG162" s="83"/>
      <c r="CDH162" s="83"/>
      <c r="CDI162" s="83"/>
      <c r="CDJ162" s="83"/>
      <c r="CDK162" s="83"/>
      <c r="CDL162" s="83"/>
      <c r="CDM162" s="83"/>
      <c r="CDN162" s="83"/>
      <c r="CDO162" s="83"/>
      <c r="CDP162" s="83"/>
      <c r="CDQ162" s="83"/>
      <c r="CDR162" s="83"/>
      <c r="CDS162" s="83"/>
      <c r="CDT162" s="83"/>
      <c r="CDU162" s="83"/>
      <c r="CDV162" s="83"/>
      <c r="CDW162" s="83"/>
      <c r="CDX162" s="83"/>
      <c r="CDY162" s="83"/>
      <c r="CDZ162" s="83"/>
      <c r="CEA162" s="83"/>
      <c r="CEB162" s="83"/>
      <c r="CEC162" s="83"/>
      <c r="CED162" s="83"/>
      <c r="CEE162" s="83"/>
      <c r="CEF162" s="83"/>
      <c r="CEG162" s="83"/>
      <c r="CEH162" s="83"/>
      <c r="CEI162" s="83"/>
      <c r="CEJ162" s="83"/>
      <c r="CEK162" s="83"/>
      <c r="CEL162" s="83"/>
      <c r="CEM162" s="83"/>
      <c r="CEN162" s="83"/>
      <c r="CEO162" s="83"/>
      <c r="CEP162" s="83"/>
      <c r="CEQ162" s="83"/>
      <c r="CER162" s="83"/>
      <c r="CES162" s="83"/>
      <c r="CET162" s="83"/>
      <c r="CEU162" s="83"/>
      <c r="CEV162" s="83"/>
      <c r="CEW162" s="83"/>
      <c r="CEX162" s="83"/>
      <c r="CEY162" s="83"/>
      <c r="CEZ162" s="83"/>
      <c r="CFA162" s="83"/>
      <c r="CFB162" s="83"/>
      <c r="CFC162" s="83"/>
      <c r="CFD162" s="83"/>
      <c r="CFE162" s="83"/>
      <c r="CFF162" s="83"/>
      <c r="CFG162" s="83"/>
      <c r="CFH162" s="83"/>
      <c r="CFI162" s="83"/>
      <c r="CFJ162" s="83"/>
      <c r="CFK162" s="83"/>
      <c r="CFL162" s="83"/>
      <c r="CFM162" s="83"/>
      <c r="CFN162" s="83"/>
      <c r="CFO162" s="83"/>
      <c r="CFP162" s="83"/>
      <c r="CFQ162" s="83"/>
      <c r="CFR162" s="83"/>
      <c r="CFS162" s="83"/>
      <c r="CFT162" s="83"/>
      <c r="CFU162" s="83"/>
      <c r="CFV162" s="83"/>
      <c r="CFW162" s="83"/>
      <c r="CFX162" s="83"/>
      <c r="CFY162" s="83"/>
      <c r="CFZ162" s="83"/>
      <c r="CGA162" s="83"/>
      <c r="CGB162" s="83"/>
      <c r="CGC162" s="83"/>
      <c r="CGD162" s="83"/>
      <c r="CGE162" s="83"/>
      <c r="CGF162" s="83"/>
      <c r="CGG162" s="83"/>
      <c r="CGH162" s="83"/>
      <c r="CGI162" s="83"/>
      <c r="CGJ162" s="83"/>
      <c r="CGK162" s="83"/>
      <c r="CGL162" s="83"/>
      <c r="CGM162" s="83"/>
      <c r="CGN162" s="83"/>
      <c r="CGO162" s="83"/>
      <c r="CGP162" s="83"/>
      <c r="CGQ162" s="83"/>
      <c r="CGR162" s="83"/>
      <c r="CGS162" s="83"/>
      <c r="CGT162" s="83"/>
      <c r="CGU162" s="83"/>
      <c r="CGV162" s="83"/>
      <c r="CGW162" s="83"/>
      <c r="CGX162" s="83"/>
      <c r="CGY162" s="83"/>
      <c r="CGZ162" s="83"/>
      <c r="CHA162" s="83"/>
      <c r="CHB162" s="83"/>
      <c r="CHC162" s="83"/>
      <c r="CHD162" s="83"/>
      <c r="CHE162" s="83"/>
      <c r="CHF162" s="83"/>
      <c r="CHG162" s="83"/>
      <c r="CHH162" s="83"/>
      <c r="CHI162" s="83"/>
      <c r="CHJ162" s="83"/>
      <c r="CHK162" s="83"/>
      <c r="CHL162" s="83"/>
      <c r="CHM162" s="83"/>
      <c r="CHN162" s="83"/>
      <c r="CHO162" s="83"/>
      <c r="CHP162" s="83"/>
      <c r="CHQ162" s="83"/>
      <c r="CHR162" s="83"/>
      <c r="CHS162" s="83"/>
      <c r="CHT162" s="83"/>
      <c r="CHU162" s="83"/>
      <c r="CHV162" s="83"/>
      <c r="CHW162" s="83"/>
      <c r="CHX162" s="83"/>
      <c r="CHY162" s="83"/>
      <c r="CHZ162" s="83"/>
      <c r="CIA162" s="83"/>
      <c r="CIB162" s="83"/>
      <c r="CIC162" s="83"/>
      <c r="CID162" s="83"/>
      <c r="CIE162" s="83"/>
      <c r="CIF162" s="83"/>
      <c r="CIG162" s="83"/>
      <c r="CIH162" s="83"/>
      <c r="CII162" s="83"/>
      <c r="CIJ162" s="83"/>
      <c r="CIK162" s="83"/>
      <c r="CIL162" s="83"/>
      <c r="CIM162" s="83"/>
      <c r="CIN162" s="83"/>
      <c r="CIO162" s="83"/>
      <c r="CIP162" s="83"/>
      <c r="CIQ162" s="83"/>
      <c r="CIR162" s="83"/>
      <c r="CIS162" s="83"/>
      <c r="CIT162" s="83"/>
      <c r="CIU162" s="83"/>
      <c r="CIV162" s="83"/>
      <c r="CIW162" s="83"/>
      <c r="CIX162" s="83"/>
      <c r="CIY162" s="83"/>
      <c r="CIZ162" s="83"/>
      <c r="CJA162" s="83"/>
      <c r="CJB162" s="83"/>
      <c r="CJC162" s="83"/>
      <c r="CJD162" s="83"/>
      <c r="CJE162" s="83"/>
      <c r="CJF162" s="83"/>
      <c r="CJG162" s="83"/>
      <c r="CJH162" s="83"/>
      <c r="CJI162" s="83"/>
      <c r="CJJ162" s="83"/>
      <c r="CJK162" s="83"/>
      <c r="CJL162" s="83"/>
      <c r="CJM162" s="83"/>
      <c r="CJN162" s="83"/>
      <c r="CJO162" s="83"/>
      <c r="CJP162" s="83"/>
      <c r="CJQ162" s="83"/>
      <c r="CJR162" s="83"/>
      <c r="CJS162" s="83"/>
      <c r="CJT162" s="83"/>
      <c r="CJU162" s="83"/>
      <c r="CJV162" s="83"/>
      <c r="CJW162" s="83"/>
      <c r="CJX162" s="83"/>
      <c r="CJY162" s="83"/>
      <c r="CJZ162" s="83"/>
      <c r="CKA162" s="83"/>
      <c r="CKB162" s="83"/>
      <c r="CKC162" s="83"/>
      <c r="CKD162" s="83"/>
      <c r="CKE162" s="83"/>
      <c r="CKF162" s="83"/>
      <c r="CKG162" s="83"/>
      <c r="CKH162" s="83"/>
      <c r="CKI162" s="83"/>
      <c r="CKJ162" s="83"/>
      <c r="CKK162" s="83"/>
      <c r="CKL162" s="83"/>
      <c r="CKM162" s="83"/>
      <c r="CKN162" s="83"/>
      <c r="CKO162" s="83"/>
      <c r="CKP162" s="83"/>
      <c r="CKQ162" s="83"/>
      <c r="CKR162" s="83"/>
      <c r="CKS162" s="83"/>
      <c r="CKT162" s="83"/>
      <c r="CKU162" s="83"/>
      <c r="CKV162" s="83"/>
      <c r="CKW162" s="83"/>
      <c r="CKX162" s="83"/>
      <c r="CKY162" s="83"/>
      <c r="CKZ162" s="83"/>
      <c r="CLA162" s="83"/>
      <c r="CLB162" s="83"/>
      <c r="CLC162" s="83"/>
      <c r="CLD162" s="83"/>
      <c r="CLE162" s="83"/>
      <c r="CLF162" s="83"/>
      <c r="CLG162" s="83"/>
      <c r="CLH162" s="83"/>
      <c r="CLI162" s="83"/>
      <c r="CLJ162" s="83"/>
      <c r="CLK162" s="83"/>
      <c r="CLL162" s="83"/>
      <c r="CLM162" s="83"/>
      <c r="CLN162" s="83"/>
      <c r="CLO162" s="83"/>
      <c r="CLP162" s="83"/>
      <c r="CLQ162" s="83"/>
      <c r="CLR162" s="83"/>
      <c r="CLS162" s="83"/>
      <c r="CLT162" s="83"/>
      <c r="CLU162" s="83"/>
      <c r="CLV162" s="83"/>
      <c r="CLW162" s="83"/>
      <c r="CLX162" s="83"/>
      <c r="CLY162" s="83"/>
      <c r="CLZ162" s="83"/>
      <c r="CMA162" s="83"/>
      <c r="CMB162" s="83"/>
      <c r="CMC162" s="83"/>
      <c r="CMD162" s="83"/>
      <c r="CME162" s="83"/>
      <c r="CMF162" s="83"/>
      <c r="CMG162" s="83"/>
      <c r="CMH162" s="83"/>
      <c r="CMI162" s="83"/>
      <c r="CMJ162" s="83"/>
      <c r="CMK162" s="83"/>
      <c r="CML162" s="83"/>
      <c r="CMM162" s="83"/>
      <c r="CMN162" s="83"/>
      <c r="CMO162" s="83"/>
      <c r="CMP162" s="83"/>
      <c r="CMQ162" s="83"/>
      <c r="CMR162" s="83"/>
      <c r="CMS162" s="83"/>
      <c r="CMT162" s="83"/>
      <c r="CMU162" s="83"/>
      <c r="CMV162" s="83"/>
      <c r="CMW162" s="83"/>
      <c r="CMX162" s="83"/>
      <c r="CMY162" s="83"/>
      <c r="CMZ162" s="83"/>
      <c r="CNA162" s="83"/>
      <c r="CNB162" s="83"/>
      <c r="CNC162" s="83"/>
      <c r="CND162" s="83"/>
      <c r="CNE162" s="83"/>
      <c r="CNF162" s="83"/>
      <c r="CNG162" s="83"/>
      <c r="CNH162" s="83"/>
      <c r="CNI162" s="83"/>
      <c r="CNJ162" s="83"/>
      <c r="CNK162" s="83"/>
      <c r="CNL162" s="83"/>
      <c r="CNM162" s="83"/>
      <c r="CNN162" s="83"/>
      <c r="CNO162" s="83"/>
      <c r="CNP162" s="83"/>
      <c r="CNQ162" s="83"/>
      <c r="CNR162" s="83"/>
      <c r="CNS162" s="83"/>
      <c r="CNT162" s="83"/>
      <c r="CNU162" s="83"/>
      <c r="CNV162" s="83"/>
      <c r="CNW162" s="83"/>
      <c r="CNX162" s="83"/>
      <c r="CNY162" s="83"/>
      <c r="CNZ162" s="83"/>
      <c r="COA162" s="83"/>
      <c r="COB162" s="83"/>
      <c r="COC162" s="83"/>
      <c r="COD162" s="83"/>
      <c r="COE162" s="83"/>
      <c r="COF162" s="83"/>
      <c r="COG162" s="83"/>
      <c r="COH162" s="83"/>
      <c r="COI162" s="83"/>
      <c r="COJ162" s="83"/>
      <c r="COK162" s="83"/>
      <c r="COL162" s="83"/>
      <c r="COM162" s="83"/>
      <c r="CON162" s="83"/>
      <c r="COO162" s="83"/>
      <c r="COP162" s="83"/>
      <c r="COQ162" s="83"/>
      <c r="COR162" s="83"/>
      <c r="COS162" s="83"/>
      <c r="COT162" s="83"/>
      <c r="COU162" s="83"/>
      <c r="COV162" s="83"/>
      <c r="COW162" s="83"/>
      <c r="COX162" s="83"/>
      <c r="COY162" s="83"/>
      <c r="COZ162" s="83"/>
      <c r="CPA162" s="83"/>
      <c r="CPB162" s="83"/>
      <c r="CPC162" s="83"/>
      <c r="CPD162" s="83"/>
      <c r="CPE162" s="83"/>
      <c r="CPF162" s="83"/>
      <c r="CPG162" s="83"/>
      <c r="CPH162" s="83"/>
      <c r="CPI162" s="83"/>
      <c r="CPJ162" s="83"/>
      <c r="CPK162" s="83"/>
      <c r="CPL162" s="83"/>
      <c r="CPM162" s="83"/>
      <c r="CPN162" s="83"/>
      <c r="CPO162" s="83"/>
      <c r="CPP162" s="83"/>
      <c r="CPQ162" s="83"/>
      <c r="CPR162" s="83"/>
      <c r="CPS162" s="83"/>
      <c r="CPT162" s="83"/>
      <c r="CPU162" s="83"/>
      <c r="CPV162" s="83"/>
      <c r="CPW162" s="83"/>
      <c r="CPX162" s="83"/>
      <c r="CPY162" s="83"/>
      <c r="CPZ162" s="83"/>
      <c r="CQA162" s="83"/>
      <c r="CQB162" s="83"/>
      <c r="CQC162" s="83"/>
      <c r="CQD162" s="83"/>
      <c r="CQE162" s="83"/>
      <c r="CQF162" s="83"/>
      <c r="CQG162" s="83"/>
      <c r="CQH162" s="83"/>
      <c r="CQI162" s="83"/>
      <c r="CQJ162" s="83"/>
      <c r="CQK162" s="83"/>
      <c r="CQL162" s="83"/>
      <c r="CQM162" s="83"/>
      <c r="CQN162" s="83"/>
      <c r="CQO162" s="83"/>
      <c r="CQP162" s="83"/>
      <c r="CQQ162" s="83"/>
      <c r="CQR162" s="83"/>
      <c r="CQS162" s="83"/>
      <c r="CQT162" s="83"/>
      <c r="CQU162" s="83"/>
      <c r="CQV162" s="83"/>
      <c r="CQW162" s="83"/>
      <c r="CQX162" s="83"/>
      <c r="CQY162" s="83"/>
      <c r="CQZ162" s="83"/>
      <c r="CRA162" s="83"/>
      <c r="CRB162" s="83"/>
      <c r="CRC162" s="83"/>
      <c r="CRD162" s="83"/>
      <c r="CRE162" s="83"/>
      <c r="CRF162" s="83"/>
      <c r="CRG162" s="83"/>
      <c r="CRH162" s="83"/>
      <c r="CRI162" s="83"/>
      <c r="CRJ162" s="83"/>
      <c r="CRK162" s="83"/>
      <c r="CRL162" s="83"/>
      <c r="CRM162" s="83"/>
      <c r="CRN162" s="83"/>
      <c r="CRO162" s="83"/>
      <c r="CRP162" s="83"/>
      <c r="CRQ162" s="83"/>
      <c r="CRR162" s="83"/>
      <c r="CRS162" s="83"/>
      <c r="CRT162" s="83"/>
      <c r="CRU162" s="83"/>
      <c r="CRV162" s="83"/>
      <c r="CRW162" s="83"/>
      <c r="CRX162" s="83"/>
      <c r="CRY162" s="83"/>
      <c r="CRZ162" s="83"/>
      <c r="CSA162" s="83"/>
      <c r="CSB162" s="83"/>
      <c r="CSC162" s="83"/>
      <c r="CSD162" s="83"/>
      <c r="CSE162" s="83"/>
      <c r="CSF162" s="83"/>
      <c r="CSG162" s="83"/>
      <c r="CSH162" s="83"/>
      <c r="CSI162" s="83"/>
      <c r="CSJ162" s="83"/>
      <c r="CSK162" s="83"/>
      <c r="CSL162" s="83"/>
      <c r="CSM162" s="83"/>
      <c r="CSN162" s="83"/>
      <c r="CSO162" s="83"/>
      <c r="CSP162" s="83"/>
      <c r="CSQ162" s="83"/>
      <c r="CSR162" s="83"/>
      <c r="CSS162" s="83"/>
      <c r="CST162" s="83"/>
      <c r="CSU162" s="83"/>
      <c r="CSV162" s="83"/>
      <c r="CSW162" s="83"/>
      <c r="CSX162" s="83"/>
      <c r="CSY162" s="83"/>
      <c r="CSZ162" s="83"/>
      <c r="CTA162" s="83"/>
      <c r="CTB162" s="83"/>
      <c r="CTC162" s="83"/>
      <c r="CTD162" s="83"/>
      <c r="CTE162" s="83"/>
      <c r="CTF162" s="83"/>
      <c r="CTG162" s="83"/>
      <c r="CTH162" s="83"/>
      <c r="CTI162" s="83"/>
      <c r="CTJ162" s="83"/>
      <c r="CTK162" s="83"/>
      <c r="CTL162" s="83"/>
      <c r="CTM162" s="83"/>
      <c r="CTN162" s="83"/>
      <c r="CTO162" s="83"/>
      <c r="CTP162" s="83"/>
      <c r="CTQ162" s="83"/>
      <c r="CTR162" s="83"/>
      <c r="CTS162" s="83"/>
      <c r="CTT162" s="83"/>
      <c r="CTU162" s="83"/>
      <c r="CTV162" s="83"/>
      <c r="CTW162" s="83"/>
      <c r="CTX162" s="83"/>
      <c r="CTY162" s="83"/>
      <c r="CTZ162" s="83"/>
      <c r="CUA162" s="83"/>
      <c r="CUB162" s="83"/>
      <c r="CUC162" s="83"/>
      <c r="CUD162" s="83"/>
      <c r="CUE162" s="83"/>
      <c r="CUF162" s="83"/>
      <c r="CUG162" s="83"/>
      <c r="CUH162" s="83"/>
      <c r="CUI162" s="83"/>
      <c r="CUJ162" s="83"/>
      <c r="CUK162" s="83"/>
      <c r="CUL162" s="83"/>
      <c r="CUM162" s="83"/>
      <c r="CUN162" s="83"/>
      <c r="CUO162" s="83"/>
      <c r="CUP162" s="83"/>
      <c r="CUQ162" s="83"/>
      <c r="CUR162" s="83"/>
      <c r="CUS162" s="83"/>
      <c r="CUT162" s="83"/>
      <c r="CUU162" s="83"/>
      <c r="CUV162" s="83"/>
      <c r="CUW162" s="83"/>
      <c r="CUX162" s="83"/>
      <c r="CUY162" s="83"/>
      <c r="CUZ162" s="83"/>
      <c r="CVA162" s="83"/>
      <c r="CVB162" s="83"/>
      <c r="CVC162" s="83"/>
      <c r="CVD162" s="83"/>
      <c r="CVE162" s="83"/>
      <c r="CVF162" s="83"/>
      <c r="CVG162" s="83"/>
      <c r="CVH162" s="83"/>
      <c r="CVI162" s="83"/>
      <c r="CVJ162" s="83"/>
      <c r="CVK162" s="83"/>
      <c r="CVL162" s="83"/>
      <c r="CVM162" s="83"/>
      <c r="CVN162" s="83"/>
      <c r="CVO162" s="83"/>
      <c r="CVP162" s="83"/>
      <c r="CVQ162" s="83"/>
      <c r="CVR162" s="83"/>
      <c r="CVS162" s="83"/>
      <c r="CVT162" s="83"/>
      <c r="CVU162" s="83"/>
      <c r="CVV162" s="83"/>
      <c r="CVW162" s="83"/>
      <c r="CVX162" s="83"/>
      <c r="CVY162" s="83"/>
      <c r="CVZ162" s="83"/>
      <c r="CWA162" s="83"/>
      <c r="CWB162" s="83"/>
      <c r="CWC162" s="83"/>
      <c r="CWD162" s="83"/>
      <c r="CWE162" s="83"/>
      <c r="CWF162" s="83"/>
      <c r="CWG162" s="83"/>
      <c r="CWH162" s="83"/>
      <c r="CWI162" s="83"/>
      <c r="CWJ162" s="83"/>
      <c r="CWK162" s="83"/>
      <c r="CWL162" s="83"/>
      <c r="CWM162" s="83"/>
      <c r="CWN162" s="83"/>
      <c r="CWO162" s="83"/>
      <c r="CWP162" s="83"/>
      <c r="CWQ162" s="83"/>
      <c r="CWR162" s="83"/>
      <c r="CWS162" s="83"/>
      <c r="CWT162" s="83"/>
      <c r="CWU162" s="83"/>
      <c r="CWV162" s="83"/>
      <c r="CWW162" s="83"/>
      <c r="CWX162" s="83"/>
      <c r="CWY162" s="83"/>
      <c r="CWZ162" s="83"/>
      <c r="CXA162" s="83"/>
      <c r="CXB162" s="83"/>
      <c r="CXC162" s="83"/>
      <c r="CXD162" s="83"/>
      <c r="CXE162" s="83"/>
      <c r="CXF162" s="83"/>
      <c r="CXG162" s="83"/>
      <c r="CXH162" s="83"/>
      <c r="CXI162" s="83"/>
      <c r="CXJ162" s="83"/>
      <c r="CXK162" s="83"/>
      <c r="CXL162" s="83"/>
      <c r="CXM162" s="83"/>
      <c r="CXN162" s="83"/>
      <c r="CXO162" s="83"/>
      <c r="CXP162" s="83"/>
      <c r="CXQ162" s="83"/>
      <c r="CXR162" s="83"/>
      <c r="CXS162" s="83"/>
      <c r="CXT162" s="83"/>
      <c r="CXU162" s="83"/>
      <c r="CXV162" s="83"/>
      <c r="CXW162" s="83"/>
      <c r="CXX162" s="83"/>
      <c r="CXY162" s="83"/>
      <c r="CXZ162" s="83"/>
      <c r="CYA162" s="83"/>
      <c r="CYB162" s="83"/>
      <c r="CYC162" s="83"/>
      <c r="CYD162" s="83"/>
      <c r="CYE162" s="83"/>
      <c r="CYF162" s="83"/>
      <c r="CYG162" s="83"/>
      <c r="CYH162" s="83"/>
      <c r="CYI162" s="83"/>
      <c r="CYJ162" s="83"/>
      <c r="CYK162" s="83"/>
      <c r="CYL162" s="83"/>
      <c r="CYM162" s="83"/>
      <c r="CYN162" s="83"/>
      <c r="CYO162" s="83"/>
      <c r="CYP162" s="83"/>
      <c r="CYQ162" s="83"/>
      <c r="CYR162" s="83"/>
      <c r="CYS162" s="83"/>
      <c r="CYT162" s="83"/>
      <c r="CYU162" s="83"/>
      <c r="CYV162" s="83"/>
      <c r="CYW162" s="83"/>
      <c r="CYX162" s="83"/>
      <c r="CYY162" s="83"/>
      <c r="CYZ162" s="83"/>
      <c r="CZA162" s="83"/>
      <c r="CZB162" s="83"/>
      <c r="CZC162" s="83"/>
      <c r="CZD162" s="83"/>
      <c r="CZE162" s="83"/>
      <c r="CZF162" s="83"/>
      <c r="CZG162" s="83"/>
      <c r="CZH162" s="83"/>
      <c r="CZI162" s="83"/>
      <c r="CZJ162" s="83"/>
      <c r="CZK162" s="83"/>
      <c r="CZL162" s="83"/>
      <c r="CZM162" s="83"/>
      <c r="CZN162" s="83"/>
      <c r="CZO162" s="83"/>
      <c r="CZP162" s="83"/>
      <c r="CZQ162" s="83"/>
      <c r="CZR162" s="83"/>
      <c r="CZS162" s="83"/>
      <c r="CZT162" s="83"/>
      <c r="CZU162" s="83"/>
      <c r="CZV162" s="83"/>
      <c r="CZW162" s="83"/>
      <c r="CZX162" s="83"/>
      <c r="CZY162" s="83"/>
      <c r="CZZ162" s="83"/>
      <c r="DAA162" s="83"/>
      <c r="DAB162" s="83"/>
      <c r="DAC162" s="83"/>
      <c r="DAD162" s="83"/>
      <c r="DAE162" s="83"/>
      <c r="DAF162" s="83"/>
      <c r="DAG162" s="83"/>
      <c r="DAH162" s="83"/>
      <c r="DAI162" s="83"/>
      <c r="DAJ162" s="83"/>
      <c r="DAK162" s="83"/>
      <c r="DAL162" s="83"/>
      <c r="DAM162" s="83"/>
      <c r="DAN162" s="83"/>
      <c r="DAO162" s="83"/>
      <c r="DAP162" s="83"/>
      <c r="DAQ162" s="83"/>
      <c r="DAR162" s="83"/>
      <c r="DAS162" s="83"/>
      <c r="DAT162" s="83"/>
      <c r="DAU162" s="83"/>
      <c r="DAV162" s="83"/>
      <c r="DAW162" s="83"/>
      <c r="DAX162" s="83"/>
      <c r="DAY162" s="83"/>
      <c r="DAZ162" s="83"/>
      <c r="DBA162" s="83"/>
      <c r="DBB162" s="83"/>
      <c r="DBC162" s="83"/>
      <c r="DBD162" s="83"/>
      <c r="DBE162" s="83"/>
      <c r="DBF162" s="83"/>
      <c r="DBG162" s="83"/>
      <c r="DBH162" s="83"/>
      <c r="DBI162" s="83"/>
      <c r="DBJ162" s="83"/>
      <c r="DBK162" s="83"/>
      <c r="DBL162" s="83"/>
      <c r="DBM162" s="83"/>
      <c r="DBN162" s="83"/>
      <c r="DBO162" s="83"/>
      <c r="DBP162" s="83"/>
      <c r="DBQ162" s="83"/>
      <c r="DBR162" s="83"/>
      <c r="DBS162" s="83"/>
      <c r="DBT162" s="83"/>
      <c r="DBU162" s="83"/>
      <c r="DBV162" s="83"/>
      <c r="DBW162" s="83"/>
      <c r="DBX162" s="83"/>
      <c r="DBY162" s="83"/>
      <c r="DBZ162" s="83"/>
      <c r="DCA162" s="83"/>
      <c r="DCB162" s="83"/>
      <c r="DCC162" s="83"/>
      <c r="DCD162" s="83"/>
      <c r="DCE162" s="83"/>
      <c r="DCF162" s="83"/>
      <c r="DCG162" s="83"/>
      <c r="DCH162" s="83"/>
      <c r="DCI162" s="83"/>
      <c r="DCJ162" s="83"/>
      <c r="DCK162" s="83"/>
      <c r="DCL162" s="83"/>
      <c r="DCM162" s="83"/>
      <c r="DCN162" s="83"/>
      <c r="DCO162" s="83"/>
      <c r="DCP162" s="83"/>
      <c r="DCQ162" s="83"/>
      <c r="DCR162" s="83"/>
      <c r="DCS162" s="83"/>
      <c r="DCT162" s="83"/>
      <c r="DCU162" s="83"/>
      <c r="DCV162" s="83"/>
      <c r="DCW162" s="83"/>
      <c r="DCX162" s="83"/>
      <c r="DCY162" s="83"/>
      <c r="DCZ162" s="83"/>
      <c r="DDA162" s="83"/>
      <c r="DDB162" s="83"/>
      <c r="DDC162" s="83"/>
      <c r="DDD162" s="83"/>
      <c r="DDE162" s="83"/>
      <c r="DDF162" s="83"/>
      <c r="DDG162" s="83"/>
      <c r="DDH162" s="83"/>
      <c r="DDI162" s="83"/>
      <c r="DDJ162" s="83"/>
      <c r="DDK162" s="83"/>
      <c r="DDL162" s="83"/>
      <c r="DDM162" s="83"/>
      <c r="DDN162" s="83"/>
      <c r="DDO162" s="83"/>
      <c r="DDP162" s="83"/>
      <c r="DDQ162" s="83"/>
      <c r="DDR162" s="83"/>
      <c r="DDS162" s="83"/>
      <c r="DDT162" s="83"/>
      <c r="DDU162" s="83"/>
      <c r="DDV162" s="83"/>
      <c r="DDW162" s="83"/>
      <c r="DDX162" s="83"/>
      <c r="DDY162" s="83"/>
      <c r="DDZ162" s="83"/>
      <c r="DEA162" s="83"/>
      <c r="DEB162" s="83"/>
      <c r="DEC162" s="83"/>
      <c r="DED162" s="83"/>
      <c r="DEE162" s="83"/>
      <c r="DEF162" s="83"/>
      <c r="DEG162" s="83"/>
      <c r="DEH162" s="83"/>
      <c r="DEI162" s="83"/>
      <c r="DEJ162" s="83"/>
      <c r="DEK162" s="83"/>
      <c r="DEL162" s="83"/>
      <c r="DEM162" s="83"/>
      <c r="DEN162" s="83"/>
      <c r="DEO162" s="83"/>
      <c r="DEP162" s="83"/>
      <c r="DEQ162" s="83"/>
      <c r="DER162" s="83"/>
      <c r="DES162" s="83"/>
      <c r="DET162" s="83"/>
      <c r="DEU162" s="83"/>
      <c r="DEV162" s="83"/>
      <c r="DEW162" s="83"/>
      <c r="DEX162" s="83"/>
      <c r="DEY162" s="83"/>
      <c r="DEZ162" s="83"/>
      <c r="DFA162" s="83"/>
      <c r="DFB162" s="83"/>
      <c r="DFC162" s="83"/>
      <c r="DFD162" s="83"/>
      <c r="DFE162" s="83"/>
      <c r="DFF162" s="83"/>
      <c r="DFG162" s="83"/>
      <c r="DFH162" s="83"/>
      <c r="DFI162" s="83"/>
      <c r="DFJ162" s="83"/>
      <c r="DFK162" s="83"/>
      <c r="DFL162" s="83"/>
      <c r="DFM162" s="83"/>
      <c r="DFN162" s="83"/>
      <c r="DFO162" s="83"/>
      <c r="DFP162" s="83"/>
      <c r="DFQ162" s="83"/>
      <c r="DFR162" s="83"/>
      <c r="DFS162" s="83"/>
      <c r="DFT162" s="83"/>
      <c r="DFU162" s="83"/>
      <c r="DFV162" s="83"/>
      <c r="DFW162" s="83"/>
      <c r="DFX162" s="83"/>
      <c r="DFY162" s="83"/>
      <c r="DFZ162" s="83"/>
      <c r="DGA162" s="83"/>
      <c r="DGB162" s="83"/>
      <c r="DGC162" s="83"/>
      <c r="DGD162" s="83"/>
      <c r="DGE162" s="83"/>
      <c r="DGF162" s="83"/>
      <c r="DGG162" s="83"/>
      <c r="DGH162" s="83"/>
      <c r="DGI162" s="83"/>
      <c r="DGJ162" s="83"/>
      <c r="DGK162" s="83"/>
      <c r="DGL162" s="83"/>
      <c r="DGM162" s="83"/>
      <c r="DGN162" s="83"/>
      <c r="DGO162" s="83"/>
      <c r="DGP162" s="83"/>
      <c r="DGQ162" s="83"/>
      <c r="DGR162" s="83"/>
      <c r="DGS162" s="83"/>
      <c r="DGT162" s="83"/>
      <c r="DGU162" s="83"/>
      <c r="DGV162" s="83"/>
      <c r="DGW162" s="83"/>
      <c r="DGX162" s="83"/>
      <c r="DGY162" s="83"/>
      <c r="DGZ162" s="83"/>
      <c r="DHA162" s="83"/>
      <c r="DHB162" s="83"/>
      <c r="DHC162" s="83"/>
      <c r="DHD162" s="83"/>
      <c r="DHE162" s="83"/>
      <c r="DHF162" s="83"/>
      <c r="DHG162" s="83"/>
      <c r="DHH162" s="83"/>
      <c r="DHI162" s="83"/>
      <c r="DHJ162" s="83"/>
      <c r="DHK162" s="83"/>
      <c r="DHL162" s="83"/>
      <c r="DHM162" s="83"/>
      <c r="DHN162" s="83"/>
      <c r="DHO162" s="83"/>
      <c r="DHP162" s="83"/>
      <c r="DHQ162" s="83"/>
      <c r="DHR162" s="83"/>
      <c r="DHS162" s="83"/>
      <c r="DHT162" s="83"/>
      <c r="DHU162" s="83"/>
      <c r="DHV162" s="83"/>
      <c r="DHW162" s="83"/>
      <c r="DHX162" s="83"/>
      <c r="DHY162" s="83"/>
      <c r="DHZ162" s="83"/>
      <c r="DIA162" s="83"/>
      <c r="DIB162" s="83"/>
      <c r="DIC162" s="83"/>
      <c r="DID162" s="83"/>
      <c r="DIE162" s="83"/>
      <c r="DIF162" s="83"/>
      <c r="DIG162" s="83"/>
      <c r="DIH162" s="83"/>
      <c r="DII162" s="83"/>
      <c r="DIJ162" s="83"/>
      <c r="DIK162" s="83"/>
      <c r="DIL162" s="83"/>
      <c r="DIM162" s="83"/>
      <c r="DIN162" s="83"/>
      <c r="DIO162" s="83"/>
      <c r="DIP162" s="83"/>
      <c r="DIQ162" s="83"/>
      <c r="DIR162" s="83"/>
      <c r="DIS162" s="83"/>
      <c r="DIT162" s="83"/>
      <c r="DIU162" s="83"/>
      <c r="DIV162" s="83"/>
      <c r="DIW162" s="83"/>
      <c r="DIX162" s="83"/>
      <c r="DIY162" s="83"/>
      <c r="DIZ162" s="83"/>
      <c r="DJA162" s="83"/>
      <c r="DJB162" s="83"/>
      <c r="DJC162" s="83"/>
      <c r="DJD162" s="83"/>
      <c r="DJE162" s="83"/>
      <c r="DJF162" s="83"/>
      <c r="DJG162" s="83"/>
      <c r="DJH162" s="83"/>
      <c r="DJI162" s="83"/>
      <c r="DJJ162" s="83"/>
      <c r="DJK162" s="83"/>
      <c r="DJL162" s="83"/>
      <c r="DJM162" s="83"/>
      <c r="DJN162" s="83"/>
      <c r="DJO162" s="83"/>
      <c r="DJP162" s="83"/>
      <c r="DJQ162" s="83"/>
      <c r="DJR162" s="83"/>
      <c r="DJS162" s="83"/>
      <c r="DJT162" s="83"/>
      <c r="DJU162" s="83"/>
      <c r="DJV162" s="83"/>
      <c r="DJW162" s="83"/>
      <c r="DJX162" s="83"/>
      <c r="DJY162" s="83"/>
      <c r="DJZ162" s="83"/>
      <c r="DKA162" s="83"/>
      <c r="DKB162" s="83"/>
      <c r="DKC162" s="83"/>
      <c r="DKD162" s="83"/>
      <c r="DKE162" s="83"/>
      <c r="DKF162" s="83"/>
      <c r="DKG162" s="83"/>
      <c r="DKH162" s="83"/>
      <c r="DKI162" s="83"/>
      <c r="DKJ162" s="83"/>
      <c r="DKK162" s="83"/>
      <c r="DKL162" s="83"/>
      <c r="DKM162" s="83"/>
      <c r="DKN162" s="83"/>
      <c r="DKO162" s="83"/>
      <c r="DKP162" s="83"/>
      <c r="DKQ162" s="83"/>
      <c r="DKR162" s="83"/>
      <c r="DKS162" s="83"/>
      <c r="DKT162" s="83"/>
      <c r="DKU162" s="83"/>
      <c r="DKV162" s="83"/>
      <c r="DKW162" s="83"/>
      <c r="DKX162" s="83"/>
      <c r="DKY162" s="83"/>
      <c r="DKZ162" s="83"/>
      <c r="DLA162" s="83"/>
      <c r="DLB162" s="83"/>
      <c r="DLC162" s="83"/>
      <c r="DLD162" s="83"/>
      <c r="DLE162" s="83"/>
      <c r="DLF162" s="83"/>
      <c r="DLG162" s="83"/>
      <c r="DLH162" s="83"/>
      <c r="DLI162" s="83"/>
      <c r="DLJ162" s="83"/>
      <c r="DLK162" s="83"/>
      <c r="DLL162" s="83"/>
      <c r="DLM162" s="83"/>
      <c r="DLN162" s="83"/>
      <c r="DLO162" s="83"/>
      <c r="DLP162" s="83"/>
      <c r="DLQ162" s="83"/>
      <c r="DLR162" s="83"/>
      <c r="DLS162" s="83"/>
      <c r="DLT162" s="83"/>
      <c r="DLU162" s="83"/>
      <c r="DLV162" s="83"/>
      <c r="DLW162" s="83"/>
      <c r="DLX162" s="83"/>
      <c r="DLY162" s="83"/>
      <c r="DLZ162" s="83"/>
      <c r="DMA162" s="83"/>
      <c r="DMB162" s="83"/>
      <c r="DMC162" s="83"/>
      <c r="DMD162" s="83"/>
      <c r="DME162" s="83"/>
      <c r="DMF162" s="83"/>
      <c r="DMG162" s="83"/>
      <c r="DMH162" s="83"/>
      <c r="DMI162" s="83"/>
      <c r="DMJ162" s="83"/>
      <c r="DMK162" s="83"/>
      <c r="DML162" s="83"/>
      <c r="DMM162" s="83"/>
      <c r="DMN162" s="83"/>
      <c r="DMO162" s="83"/>
      <c r="DMP162" s="83"/>
      <c r="DMQ162" s="83"/>
      <c r="DMR162" s="83"/>
      <c r="DMS162" s="83"/>
      <c r="DMT162" s="83"/>
      <c r="DMU162" s="83"/>
      <c r="DMV162" s="83"/>
      <c r="DMW162" s="83"/>
      <c r="DMX162" s="83"/>
      <c r="DMY162" s="83"/>
      <c r="DMZ162" s="83"/>
      <c r="DNA162" s="83"/>
      <c r="DNB162" s="83"/>
      <c r="DNC162" s="83"/>
      <c r="DND162" s="83"/>
      <c r="DNE162" s="83"/>
      <c r="DNF162" s="83"/>
      <c r="DNG162" s="83"/>
      <c r="DNH162" s="83"/>
      <c r="DNI162" s="83"/>
      <c r="DNJ162" s="83"/>
      <c r="DNK162" s="83"/>
      <c r="DNL162" s="83"/>
      <c r="DNM162" s="83"/>
      <c r="DNN162" s="83"/>
      <c r="DNO162" s="83"/>
      <c r="DNP162" s="83"/>
      <c r="DNQ162" s="83"/>
      <c r="DNR162" s="83"/>
      <c r="DNS162" s="83"/>
      <c r="DNT162" s="83"/>
      <c r="DNU162" s="83"/>
      <c r="DNV162" s="83"/>
      <c r="DNW162" s="83"/>
      <c r="DNX162" s="83"/>
      <c r="DNY162" s="83"/>
      <c r="DNZ162" s="83"/>
      <c r="DOA162" s="83"/>
      <c r="DOB162" s="83"/>
      <c r="DOC162" s="83"/>
      <c r="DOD162" s="83"/>
      <c r="DOE162" s="83"/>
      <c r="DOF162" s="83"/>
      <c r="DOG162" s="83"/>
      <c r="DOH162" s="83"/>
      <c r="DOI162" s="83"/>
      <c r="DOJ162" s="83"/>
      <c r="DOK162" s="83"/>
      <c r="DOL162" s="83"/>
      <c r="DOM162" s="83"/>
      <c r="DON162" s="83"/>
      <c r="DOO162" s="83"/>
      <c r="DOP162" s="83"/>
      <c r="DOQ162" s="83"/>
      <c r="DOR162" s="83"/>
      <c r="DOS162" s="83"/>
      <c r="DOT162" s="83"/>
      <c r="DOU162" s="83"/>
      <c r="DOV162" s="83"/>
      <c r="DOW162" s="83"/>
      <c r="DOX162" s="83"/>
      <c r="DOY162" s="83"/>
      <c r="DOZ162" s="83"/>
      <c r="DPA162" s="83"/>
      <c r="DPB162" s="83"/>
      <c r="DPC162" s="83"/>
      <c r="DPD162" s="83"/>
      <c r="DPE162" s="83"/>
      <c r="DPF162" s="83"/>
      <c r="DPG162" s="83"/>
      <c r="DPH162" s="83"/>
      <c r="DPI162" s="83"/>
      <c r="DPJ162" s="83"/>
      <c r="DPK162" s="83"/>
      <c r="DPL162" s="83"/>
      <c r="DPM162" s="83"/>
      <c r="DPN162" s="83"/>
      <c r="DPO162" s="83"/>
      <c r="DPP162" s="83"/>
      <c r="DPQ162" s="83"/>
      <c r="DPR162" s="83"/>
      <c r="DPS162" s="83"/>
      <c r="DPT162" s="83"/>
      <c r="DPU162" s="83"/>
      <c r="DPV162" s="83"/>
      <c r="DPW162" s="83"/>
      <c r="DPX162" s="83"/>
      <c r="DPY162" s="83"/>
      <c r="DPZ162" s="83"/>
      <c r="DQA162" s="83"/>
      <c r="DQB162" s="83"/>
      <c r="DQC162" s="83"/>
      <c r="DQD162" s="83"/>
      <c r="DQE162" s="83"/>
      <c r="DQF162" s="83"/>
      <c r="DQG162" s="83"/>
      <c r="DQH162" s="83"/>
      <c r="DQI162" s="83"/>
      <c r="DQJ162" s="83"/>
      <c r="DQK162" s="83"/>
      <c r="DQL162" s="83"/>
      <c r="DQM162" s="83"/>
      <c r="DQN162" s="83"/>
      <c r="DQO162" s="83"/>
      <c r="DQP162" s="83"/>
      <c r="DQQ162" s="83"/>
      <c r="DQR162" s="83"/>
      <c r="DQS162" s="83"/>
      <c r="DQT162" s="83"/>
      <c r="DQU162" s="83"/>
      <c r="DQV162" s="83"/>
      <c r="DQW162" s="83"/>
      <c r="DQX162" s="83"/>
      <c r="DQY162" s="83"/>
      <c r="DQZ162" s="83"/>
      <c r="DRA162" s="83"/>
      <c r="DRB162" s="83"/>
      <c r="DRC162" s="83"/>
      <c r="DRD162" s="83"/>
      <c r="DRE162" s="83"/>
      <c r="DRF162" s="83"/>
      <c r="DRG162" s="83"/>
      <c r="DRH162" s="83"/>
      <c r="DRI162" s="83"/>
      <c r="DRJ162" s="83"/>
      <c r="DRK162" s="83"/>
      <c r="DRL162" s="83"/>
      <c r="DRM162" s="83"/>
      <c r="DRN162" s="83"/>
      <c r="DRO162" s="83"/>
      <c r="DRP162" s="83"/>
      <c r="DRQ162" s="83"/>
      <c r="DRR162" s="83"/>
      <c r="DRS162" s="83"/>
      <c r="DRT162" s="83"/>
      <c r="DRU162" s="83"/>
      <c r="DRV162" s="83"/>
      <c r="DRW162" s="83"/>
      <c r="DRX162" s="83"/>
      <c r="DRY162" s="83"/>
      <c r="DRZ162" s="83"/>
      <c r="DSA162" s="83"/>
      <c r="DSB162" s="83"/>
      <c r="DSC162" s="83"/>
      <c r="DSD162" s="83"/>
      <c r="DSE162" s="83"/>
      <c r="DSF162" s="83"/>
      <c r="DSG162" s="83"/>
      <c r="DSH162" s="83"/>
      <c r="DSI162" s="83"/>
      <c r="DSJ162" s="83"/>
      <c r="DSK162" s="83"/>
      <c r="DSL162" s="83"/>
      <c r="DSM162" s="83"/>
      <c r="DSN162" s="83"/>
      <c r="DSO162" s="83"/>
      <c r="DSP162" s="83"/>
      <c r="DSQ162" s="83"/>
      <c r="DSR162" s="83"/>
      <c r="DSS162" s="83"/>
      <c r="DST162" s="83"/>
      <c r="DSU162" s="83"/>
      <c r="DSV162" s="83"/>
      <c r="DSW162" s="83"/>
      <c r="DSX162" s="83"/>
      <c r="DSY162" s="83"/>
      <c r="DSZ162" s="83"/>
      <c r="DTA162" s="83"/>
      <c r="DTB162" s="83"/>
      <c r="DTC162" s="83"/>
      <c r="DTD162" s="83"/>
      <c r="DTE162" s="83"/>
      <c r="DTF162" s="83"/>
      <c r="DTG162" s="83"/>
      <c r="DTH162" s="83"/>
      <c r="DTI162" s="83"/>
      <c r="DTJ162" s="83"/>
      <c r="DTK162" s="83"/>
      <c r="DTL162" s="83"/>
      <c r="DTM162" s="83"/>
      <c r="DTN162" s="83"/>
      <c r="DTO162" s="83"/>
      <c r="DTP162" s="83"/>
      <c r="DTQ162" s="83"/>
      <c r="DTR162" s="83"/>
      <c r="DTS162" s="83"/>
      <c r="DTT162" s="83"/>
      <c r="DTU162" s="83"/>
      <c r="DTV162" s="83"/>
      <c r="DTW162" s="83"/>
      <c r="DTX162" s="83"/>
      <c r="DTY162" s="83"/>
      <c r="DTZ162" s="83"/>
      <c r="DUA162" s="83"/>
      <c r="DUB162" s="83"/>
      <c r="DUC162" s="83"/>
      <c r="DUD162" s="83"/>
      <c r="DUE162" s="83"/>
      <c r="DUF162" s="83"/>
      <c r="DUG162" s="83"/>
      <c r="DUH162" s="83"/>
      <c r="DUI162" s="83"/>
      <c r="DUJ162" s="83"/>
      <c r="DUK162" s="83"/>
      <c r="DUL162" s="83"/>
      <c r="DUM162" s="83"/>
      <c r="DUN162" s="83"/>
      <c r="DUO162" s="83"/>
      <c r="DUP162" s="83"/>
      <c r="DUQ162" s="83"/>
      <c r="DUR162" s="83"/>
      <c r="DUS162" s="83"/>
      <c r="DUT162" s="83"/>
      <c r="DUU162" s="83"/>
      <c r="DUV162" s="83"/>
      <c r="DUW162" s="83"/>
      <c r="DUX162" s="83"/>
      <c r="DUY162" s="83"/>
      <c r="DUZ162" s="83"/>
      <c r="DVA162" s="83"/>
      <c r="DVB162" s="83"/>
      <c r="DVC162" s="83"/>
      <c r="DVD162" s="83"/>
      <c r="DVE162" s="83"/>
      <c r="DVF162" s="83"/>
      <c r="DVG162" s="83"/>
      <c r="DVH162" s="83"/>
      <c r="DVI162" s="83"/>
      <c r="DVJ162" s="83"/>
      <c r="DVK162" s="83"/>
      <c r="DVL162" s="83"/>
      <c r="DVM162" s="83"/>
      <c r="DVN162" s="83"/>
      <c r="DVO162" s="83"/>
      <c r="DVP162" s="83"/>
      <c r="DVQ162" s="83"/>
      <c r="DVR162" s="83"/>
      <c r="DVS162" s="83"/>
      <c r="DVT162" s="83"/>
      <c r="DVU162" s="83"/>
      <c r="DVV162" s="83"/>
      <c r="DVW162" s="83"/>
      <c r="DVX162" s="83"/>
      <c r="DVY162" s="83"/>
      <c r="DVZ162" s="83"/>
      <c r="DWA162" s="83"/>
      <c r="DWB162" s="83"/>
      <c r="DWC162" s="83"/>
      <c r="DWD162" s="83"/>
      <c r="DWE162" s="83"/>
      <c r="DWF162" s="83"/>
      <c r="DWG162" s="83"/>
      <c r="DWH162" s="83"/>
      <c r="DWI162" s="83"/>
      <c r="DWJ162" s="83"/>
      <c r="DWK162" s="83"/>
      <c r="DWL162" s="83"/>
      <c r="DWM162" s="83"/>
      <c r="DWN162" s="83"/>
      <c r="DWO162" s="83"/>
      <c r="DWP162" s="83"/>
      <c r="DWQ162" s="83"/>
      <c r="DWR162" s="83"/>
      <c r="DWS162" s="83"/>
      <c r="DWT162" s="83"/>
      <c r="DWU162" s="83"/>
      <c r="DWV162" s="83"/>
      <c r="DWW162" s="83"/>
      <c r="DWX162" s="83"/>
      <c r="DWY162" s="83"/>
      <c r="DWZ162" s="83"/>
      <c r="DXA162" s="83"/>
      <c r="DXB162" s="83"/>
      <c r="DXC162" s="83"/>
      <c r="DXD162" s="83"/>
      <c r="DXE162" s="83"/>
      <c r="DXF162" s="83"/>
      <c r="DXG162" s="83"/>
      <c r="DXH162" s="83"/>
      <c r="DXI162" s="83"/>
      <c r="DXJ162" s="83"/>
      <c r="DXK162" s="83"/>
      <c r="DXL162" s="83"/>
      <c r="DXM162" s="83"/>
      <c r="DXN162" s="83"/>
      <c r="DXO162" s="83"/>
      <c r="DXP162" s="83"/>
      <c r="DXQ162" s="83"/>
      <c r="DXR162" s="83"/>
      <c r="DXS162" s="83"/>
      <c r="DXT162" s="83"/>
      <c r="DXU162" s="83"/>
      <c r="DXV162" s="83"/>
      <c r="DXW162" s="83"/>
      <c r="DXX162" s="83"/>
      <c r="DXY162" s="83"/>
      <c r="DXZ162" s="83"/>
      <c r="DYA162" s="83"/>
      <c r="DYB162" s="83"/>
      <c r="DYC162" s="83"/>
      <c r="DYD162" s="83"/>
      <c r="DYE162" s="83"/>
      <c r="DYF162" s="83"/>
      <c r="DYG162" s="83"/>
      <c r="DYH162" s="83"/>
      <c r="DYI162" s="83"/>
      <c r="DYJ162" s="83"/>
      <c r="DYK162" s="83"/>
      <c r="DYL162" s="83"/>
      <c r="DYM162" s="83"/>
      <c r="DYN162" s="83"/>
      <c r="DYO162" s="83"/>
      <c r="DYP162" s="83"/>
      <c r="DYQ162" s="83"/>
      <c r="DYR162" s="83"/>
      <c r="DYS162" s="83"/>
      <c r="DYT162" s="83"/>
      <c r="DYU162" s="83"/>
      <c r="DYV162" s="83"/>
      <c r="DYW162" s="83"/>
      <c r="DYX162" s="83"/>
      <c r="DYY162" s="83"/>
      <c r="DYZ162" s="83"/>
      <c r="DZA162" s="83"/>
      <c r="DZB162" s="83"/>
      <c r="DZC162" s="83"/>
      <c r="DZD162" s="83"/>
      <c r="DZE162" s="83"/>
      <c r="DZF162" s="83"/>
      <c r="DZG162" s="83"/>
      <c r="DZH162" s="83"/>
      <c r="DZI162" s="83"/>
      <c r="DZJ162" s="83"/>
      <c r="DZK162" s="83"/>
      <c r="DZL162" s="83"/>
      <c r="DZM162" s="83"/>
      <c r="DZN162" s="83"/>
      <c r="DZO162" s="83"/>
      <c r="DZP162" s="83"/>
      <c r="DZQ162" s="83"/>
      <c r="DZR162" s="83"/>
      <c r="DZS162" s="83"/>
      <c r="DZT162" s="83"/>
      <c r="DZU162" s="83"/>
      <c r="DZV162" s="83"/>
      <c r="DZW162" s="83"/>
      <c r="DZX162" s="83"/>
      <c r="DZY162" s="83"/>
      <c r="DZZ162" s="83"/>
      <c r="EAA162" s="83"/>
      <c r="EAB162" s="83"/>
      <c r="EAC162" s="83"/>
      <c r="EAD162" s="83"/>
      <c r="EAE162" s="83"/>
      <c r="EAF162" s="83"/>
      <c r="EAG162" s="83"/>
      <c r="EAH162" s="83"/>
      <c r="EAI162" s="83"/>
      <c r="EAJ162" s="83"/>
      <c r="EAK162" s="83"/>
      <c r="EAL162" s="83"/>
      <c r="EAM162" s="83"/>
      <c r="EAN162" s="83"/>
      <c r="EAO162" s="83"/>
      <c r="EAP162" s="83"/>
      <c r="EAQ162" s="83"/>
      <c r="EAR162" s="83"/>
      <c r="EAS162" s="83"/>
      <c r="EAT162" s="83"/>
      <c r="EAU162" s="83"/>
      <c r="EAV162" s="83"/>
      <c r="EAW162" s="83"/>
      <c r="EAX162" s="83"/>
      <c r="EAY162" s="83"/>
      <c r="EAZ162" s="83"/>
      <c r="EBA162" s="83"/>
      <c r="EBB162" s="83"/>
      <c r="EBC162" s="83"/>
      <c r="EBD162" s="83"/>
      <c r="EBE162" s="83"/>
      <c r="EBF162" s="83"/>
      <c r="EBG162" s="83"/>
      <c r="EBH162" s="83"/>
      <c r="EBI162" s="83"/>
      <c r="EBJ162" s="83"/>
      <c r="EBK162" s="83"/>
      <c r="EBL162" s="83"/>
      <c r="EBM162" s="83"/>
      <c r="EBN162" s="83"/>
      <c r="EBO162" s="83"/>
      <c r="EBP162" s="83"/>
      <c r="EBQ162" s="83"/>
      <c r="EBR162" s="83"/>
      <c r="EBS162" s="83"/>
      <c r="EBT162" s="83"/>
      <c r="EBU162" s="83"/>
      <c r="EBV162" s="83"/>
      <c r="EBW162" s="83"/>
      <c r="EBX162" s="83"/>
      <c r="EBY162" s="83"/>
      <c r="EBZ162" s="83"/>
      <c r="ECA162" s="83"/>
      <c r="ECB162" s="83"/>
      <c r="ECC162" s="83"/>
      <c r="ECD162" s="83"/>
      <c r="ECE162" s="83"/>
      <c r="ECF162" s="83"/>
      <c r="ECG162" s="83"/>
      <c r="ECH162" s="83"/>
      <c r="ECI162" s="83"/>
      <c r="ECJ162" s="83"/>
      <c r="ECK162" s="83"/>
      <c r="ECL162" s="83"/>
      <c r="ECM162" s="83"/>
      <c r="ECN162" s="83"/>
      <c r="ECO162" s="83"/>
      <c r="ECP162" s="83"/>
      <c r="ECQ162" s="83"/>
      <c r="ECR162" s="83"/>
      <c r="ECS162" s="83"/>
      <c r="ECT162" s="83"/>
      <c r="ECU162" s="83"/>
      <c r="ECV162" s="83"/>
      <c r="ECW162" s="83"/>
      <c r="ECX162" s="83"/>
      <c r="ECY162" s="83"/>
      <c r="ECZ162" s="83"/>
      <c r="EDA162" s="83"/>
      <c r="EDB162" s="83"/>
      <c r="EDC162" s="83"/>
      <c r="EDD162" s="83"/>
      <c r="EDE162" s="83"/>
      <c r="EDF162" s="83"/>
      <c r="EDG162" s="83"/>
      <c r="EDH162" s="83"/>
      <c r="EDI162" s="83"/>
      <c r="EDJ162" s="83"/>
      <c r="EDK162" s="83"/>
      <c r="EDL162" s="83"/>
      <c r="EDM162" s="83"/>
      <c r="EDN162" s="83"/>
      <c r="EDO162" s="83"/>
      <c r="EDP162" s="83"/>
      <c r="EDQ162" s="83"/>
      <c r="EDR162" s="83"/>
      <c r="EDS162" s="83"/>
      <c r="EDT162" s="83"/>
      <c r="EDU162" s="83"/>
      <c r="EDV162" s="83"/>
      <c r="EDW162" s="83"/>
      <c r="EDX162" s="83"/>
      <c r="EDY162" s="83"/>
      <c r="EDZ162" s="83"/>
      <c r="EEA162" s="83"/>
      <c r="EEB162" s="83"/>
      <c r="EEC162" s="83"/>
      <c r="EED162" s="83"/>
      <c r="EEE162" s="83"/>
      <c r="EEF162" s="83"/>
      <c r="EEG162" s="83"/>
      <c r="EEH162" s="83"/>
      <c r="EEI162" s="83"/>
      <c r="EEJ162" s="83"/>
      <c r="EEK162" s="83"/>
      <c r="EEL162" s="83"/>
      <c r="EEM162" s="83"/>
      <c r="EEN162" s="83"/>
      <c r="EEO162" s="83"/>
      <c r="EEP162" s="83"/>
      <c r="EEQ162" s="83"/>
      <c r="EER162" s="83"/>
      <c r="EES162" s="83"/>
      <c r="EET162" s="83"/>
      <c r="EEU162" s="83"/>
      <c r="EEV162" s="83"/>
      <c r="EEW162" s="83"/>
      <c r="EEX162" s="83"/>
      <c r="EEY162" s="83"/>
      <c r="EEZ162" s="83"/>
      <c r="EFA162" s="83"/>
      <c r="EFB162" s="83"/>
      <c r="EFC162" s="83"/>
      <c r="EFD162" s="83"/>
      <c r="EFE162" s="83"/>
      <c r="EFF162" s="83"/>
      <c r="EFG162" s="83"/>
      <c r="EFH162" s="83"/>
      <c r="EFI162" s="83"/>
      <c r="EFJ162" s="83"/>
      <c r="EFK162" s="83"/>
      <c r="EFL162" s="83"/>
      <c r="EFM162" s="83"/>
      <c r="EFN162" s="83"/>
      <c r="EFO162" s="83"/>
      <c r="EFP162" s="83"/>
      <c r="EFQ162" s="83"/>
      <c r="EFR162" s="83"/>
      <c r="EFS162" s="83"/>
      <c r="EFT162" s="83"/>
      <c r="EFU162" s="83"/>
      <c r="EFV162" s="83"/>
      <c r="EFW162" s="83"/>
      <c r="EFX162" s="83"/>
      <c r="EFY162" s="83"/>
      <c r="EFZ162" s="83"/>
      <c r="EGA162" s="83"/>
      <c r="EGB162" s="83"/>
      <c r="EGC162" s="83"/>
      <c r="EGD162" s="83"/>
      <c r="EGE162" s="83"/>
      <c r="EGF162" s="83"/>
      <c r="EGG162" s="83"/>
      <c r="EGH162" s="83"/>
      <c r="EGI162" s="83"/>
      <c r="EGJ162" s="83"/>
      <c r="EGK162" s="83"/>
      <c r="EGL162" s="83"/>
      <c r="EGM162" s="83"/>
      <c r="EGN162" s="83"/>
      <c r="EGO162" s="83"/>
      <c r="EGP162" s="83"/>
      <c r="EGQ162" s="83"/>
      <c r="EGR162" s="83"/>
      <c r="EGS162" s="83"/>
      <c r="EGT162" s="83"/>
      <c r="EGU162" s="83"/>
      <c r="EGV162" s="83"/>
      <c r="EGW162" s="83"/>
      <c r="EGX162" s="83"/>
      <c r="EGY162" s="83"/>
      <c r="EGZ162" s="83"/>
      <c r="EHA162" s="83"/>
      <c r="EHB162" s="83"/>
      <c r="EHC162" s="83"/>
      <c r="EHD162" s="83"/>
      <c r="EHE162" s="83"/>
      <c r="EHF162" s="83"/>
      <c r="EHG162" s="83"/>
      <c r="EHH162" s="83"/>
      <c r="EHI162" s="83"/>
      <c r="EHJ162" s="83"/>
      <c r="EHK162" s="83"/>
      <c r="EHL162" s="83"/>
      <c r="EHM162" s="83"/>
      <c r="EHN162" s="83"/>
      <c r="EHO162" s="83"/>
      <c r="EHP162" s="83"/>
      <c r="EHQ162" s="83"/>
      <c r="EHR162" s="83"/>
      <c r="EHS162" s="83"/>
      <c r="EHT162" s="83"/>
      <c r="EHU162" s="83"/>
      <c r="EHV162" s="83"/>
      <c r="EHW162" s="83"/>
      <c r="EHX162" s="83"/>
      <c r="EHY162" s="83"/>
      <c r="EHZ162" s="83"/>
      <c r="EIA162" s="83"/>
      <c r="EIB162" s="83"/>
      <c r="EIC162" s="83"/>
      <c r="EID162" s="83"/>
      <c r="EIE162" s="83"/>
      <c r="EIF162" s="83"/>
      <c r="EIG162" s="83"/>
      <c r="EIH162" s="83"/>
      <c r="EII162" s="83"/>
      <c r="EIJ162" s="83"/>
      <c r="EIK162" s="83"/>
      <c r="EIL162" s="83"/>
      <c r="EIM162" s="83"/>
      <c r="EIN162" s="83"/>
    </row>
    <row r="163" spans="1:3628" customFormat="1" ht="7.5" customHeight="1" x14ac:dyDescent="0.25">
      <c r="A163" s="121"/>
      <c r="B163" s="49"/>
      <c r="C163" s="49"/>
      <c r="D163" s="92"/>
      <c r="E163" s="49"/>
      <c r="F163" s="49"/>
      <c r="G163" s="49"/>
      <c r="H163" s="49"/>
      <c r="I163" s="49"/>
      <c r="J163" s="49"/>
      <c r="K163" s="49"/>
      <c r="L163" s="49"/>
    </row>
    <row r="164" spans="1:3628" customFormat="1" ht="7.5" customHeight="1" x14ac:dyDescent="0.25">
      <c r="A164" s="121"/>
      <c r="B164" s="49"/>
      <c r="C164" s="49"/>
      <c r="D164" s="92"/>
      <c r="E164" s="49"/>
      <c r="F164" s="49"/>
      <c r="G164" s="49"/>
      <c r="H164" s="49"/>
      <c r="I164" s="49"/>
      <c r="J164" s="49"/>
      <c r="K164" s="49"/>
      <c r="L164" s="49"/>
    </row>
    <row r="165" spans="1:3628" s="28" customFormat="1" x14ac:dyDescent="0.25">
      <c r="A165" s="127" t="s">
        <v>128</v>
      </c>
      <c r="B165" s="128"/>
      <c r="C165" s="128"/>
      <c r="D165" s="129"/>
      <c r="E165" s="128"/>
      <c r="F165" s="128"/>
      <c r="G165" s="128"/>
      <c r="H165" s="49"/>
      <c r="I165" s="128"/>
      <c r="J165" s="128"/>
      <c r="K165" s="128"/>
      <c r="L165" s="49"/>
    </row>
    <row r="166" spans="1:3628" customFormat="1" x14ac:dyDescent="0.25">
      <c r="A166" s="35" t="str">
        <f>A157</f>
        <v>Balance brought forward from 2022-2023Administration</v>
      </c>
      <c r="B166" s="134"/>
      <c r="C166" s="134"/>
      <c r="D166" s="135"/>
      <c r="E166" s="134"/>
      <c r="F166" s="134"/>
      <c r="G166" s="104">
        <v>10284.73</v>
      </c>
      <c r="H166" s="49"/>
      <c r="I166" s="134"/>
      <c r="J166" s="134"/>
      <c r="K166" s="104"/>
      <c r="L166" s="49"/>
    </row>
    <row r="167" spans="1:3628" customFormat="1" x14ac:dyDescent="0.25">
      <c r="A167" s="136" t="s">
        <v>129</v>
      </c>
      <c r="B167" s="47">
        <v>0</v>
      </c>
      <c r="C167" s="47"/>
      <c r="D167" s="48"/>
      <c r="E167" s="47">
        <v>0</v>
      </c>
      <c r="F167" s="47"/>
      <c r="G167" s="137"/>
      <c r="H167" s="49"/>
      <c r="I167" s="47">
        <v>0</v>
      </c>
      <c r="J167" s="47"/>
      <c r="K167" s="137"/>
      <c r="L167" s="49"/>
    </row>
    <row r="168" spans="1:3628" customFormat="1" x14ac:dyDescent="0.25">
      <c r="A168" s="29" t="s">
        <v>7</v>
      </c>
      <c r="B168" s="50"/>
      <c r="C168" s="50">
        <v>0</v>
      </c>
      <c r="D168" s="51"/>
      <c r="E168" s="50"/>
      <c r="F168" s="50">
        <v>0</v>
      </c>
      <c r="G168" s="50"/>
      <c r="H168" s="49"/>
      <c r="I168" s="50"/>
      <c r="J168" s="50">
        <v>0</v>
      </c>
      <c r="K168" s="50"/>
      <c r="L168" s="49"/>
    </row>
    <row r="169" spans="1:3628" customFormat="1" ht="18.75" thickBot="1" x14ac:dyDescent="0.3">
      <c r="A169" s="63"/>
      <c r="B169" s="56"/>
      <c r="C169" s="56"/>
      <c r="D169" s="78"/>
      <c r="E169" s="56"/>
      <c r="F169" s="56"/>
      <c r="G169" s="56"/>
      <c r="H169" s="49"/>
      <c r="I169" s="56"/>
      <c r="J169" s="56"/>
      <c r="K169" s="56"/>
      <c r="L169" s="49"/>
    </row>
    <row r="170" spans="1:3628" s="83" customFormat="1" ht="19.5" thickTop="1" thickBot="1" x14ac:dyDescent="0.3">
      <c r="A170" s="101" t="s">
        <v>130</v>
      </c>
      <c r="B170" s="102">
        <f>SUM(B167:B168)</f>
        <v>0</v>
      </c>
      <c r="C170" s="102">
        <f t="shared" ref="C170:F170" si="10">SUM(C167:C168)</f>
        <v>0</v>
      </c>
      <c r="D170" s="102">
        <f t="shared" si="10"/>
        <v>0</v>
      </c>
      <c r="E170" s="102">
        <f t="shared" si="10"/>
        <v>0</v>
      </c>
      <c r="F170" s="102">
        <f t="shared" si="10"/>
        <v>0</v>
      </c>
      <c r="G170" s="102">
        <f>G166+E170-F170</f>
        <v>10284.73</v>
      </c>
      <c r="H170" s="120"/>
      <c r="I170" s="102">
        <f t="shared" ref="I170:J170" si="11">SUM(I168)</f>
        <v>0</v>
      </c>
      <c r="J170" s="102">
        <f t="shared" si="11"/>
        <v>0</v>
      </c>
      <c r="K170" s="102">
        <f>G170+I170-J170</f>
        <v>10284.73</v>
      </c>
      <c r="L170" s="82">
        <f>I170-J170</f>
        <v>0</v>
      </c>
    </row>
    <row r="171" spans="1:3628" customFormat="1" ht="7.5" customHeight="1" x14ac:dyDescent="0.25">
      <c r="A171" s="121"/>
      <c r="B171" s="49"/>
      <c r="C171" s="49"/>
      <c r="D171" s="122"/>
      <c r="E171" s="49"/>
      <c r="F171" s="49"/>
      <c r="G171" s="49"/>
      <c r="H171" s="49"/>
      <c r="I171" s="49"/>
      <c r="J171" s="49"/>
      <c r="K171" s="49"/>
      <c r="L171" s="49"/>
    </row>
    <row r="172" spans="1:3628" s="28" customFormat="1" x14ac:dyDescent="0.25">
      <c r="A172" s="24" t="s">
        <v>131</v>
      </c>
      <c r="B172" s="93"/>
      <c r="C172" s="93"/>
      <c r="D172" s="94"/>
      <c r="E172" s="93"/>
      <c r="F172" s="93"/>
      <c r="G172" s="93"/>
      <c r="H172" s="49"/>
      <c r="I172" s="93"/>
      <c r="J172" s="93"/>
      <c r="K172" s="93"/>
      <c r="L172" s="49"/>
    </row>
    <row r="173" spans="1:3628" customFormat="1" x14ac:dyDescent="0.25">
      <c r="A173" s="35" t="str">
        <f>A166</f>
        <v>Balance brought forward from 2022-2023Administration</v>
      </c>
      <c r="B173" s="118"/>
      <c r="C173" s="118"/>
      <c r="D173" s="119"/>
      <c r="E173" s="118"/>
      <c r="F173" s="118"/>
      <c r="G173" s="95">
        <v>4893.4799999999996</v>
      </c>
      <c r="H173" s="49"/>
      <c r="I173" s="118"/>
      <c r="J173" s="118"/>
      <c r="K173" s="95"/>
      <c r="L173" s="49"/>
    </row>
    <row r="174" spans="1:3628" customFormat="1" x14ac:dyDescent="0.25">
      <c r="A174" s="29" t="s">
        <v>132</v>
      </c>
      <c r="B174" s="50"/>
      <c r="C174" s="50">
        <v>500</v>
      </c>
      <c r="D174" s="51"/>
      <c r="E174" s="50">
        <v>0</v>
      </c>
      <c r="F174" s="50">
        <v>0</v>
      </c>
      <c r="G174" s="50"/>
      <c r="H174" s="49"/>
      <c r="I174" s="50"/>
      <c r="J174" s="50">
        <v>500</v>
      </c>
      <c r="K174" s="50"/>
      <c r="L174" s="49"/>
    </row>
    <row r="175" spans="1:3628" customFormat="1" ht="18.75" thickBot="1" x14ac:dyDescent="0.3">
      <c r="A175" s="63"/>
      <c r="B175" s="56"/>
      <c r="C175" s="56"/>
      <c r="D175" s="78"/>
      <c r="E175" s="56"/>
      <c r="F175" s="56"/>
      <c r="G175" s="56"/>
      <c r="H175" s="49"/>
      <c r="I175" s="56"/>
      <c r="J175" s="56"/>
      <c r="K175" s="56"/>
      <c r="L175" s="49"/>
    </row>
    <row r="176" spans="1:3628" s="103" customFormat="1" ht="19.5" thickTop="1" thickBot="1" x14ac:dyDescent="0.3">
      <c r="A176" s="101" t="s">
        <v>133</v>
      </c>
      <c r="B176" s="102">
        <f>SUM(B174:B175)</f>
        <v>0</v>
      </c>
      <c r="C176" s="102">
        <f t="shared" ref="C176:F176" si="12">SUM(C174:C175)</f>
        <v>500</v>
      </c>
      <c r="D176" s="102">
        <f t="shared" si="12"/>
        <v>0</v>
      </c>
      <c r="E176" s="102">
        <f t="shared" si="12"/>
        <v>0</v>
      </c>
      <c r="F176" s="102">
        <f t="shared" si="12"/>
        <v>0</v>
      </c>
      <c r="G176" s="102">
        <f>G173+E176-F176</f>
        <v>4893.4799999999996</v>
      </c>
      <c r="H176" s="102">
        <v>0</v>
      </c>
      <c r="I176" s="102">
        <f t="shared" ref="I176" si="13">SUM(I174:I175)</f>
        <v>0</v>
      </c>
      <c r="J176" s="102">
        <f t="shared" ref="J176" si="14">SUM(J174:J175)</f>
        <v>500</v>
      </c>
      <c r="K176" s="102">
        <f>G176+I176-J176</f>
        <v>4393.4799999999996</v>
      </c>
      <c r="L176" s="82">
        <f>I176-J176</f>
        <v>-500</v>
      </c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  <c r="GT176" s="83"/>
      <c r="GU176" s="83"/>
      <c r="GV176" s="83"/>
      <c r="GW176" s="83"/>
      <c r="GX176" s="83"/>
      <c r="GY176" s="83"/>
      <c r="GZ176" s="83"/>
      <c r="HA176" s="83"/>
      <c r="HB176" s="83"/>
      <c r="HC176" s="83"/>
      <c r="HD176" s="83"/>
      <c r="HE176" s="83"/>
      <c r="HF176" s="83"/>
      <c r="HG176" s="83"/>
      <c r="HH176" s="83"/>
      <c r="HI176" s="83"/>
      <c r="HJ176" s="83"/>
      <c r="HK176" s="83"/>
      <c r="HL176" s="83"/>
      <c r="HM176" s="83"/>
      <c r="HN176" s="83"/>
      <c r="HO176" s="83"/>
      <c r="HP176" s="83"/>
      <c r="HQ176" s="83"/>
      <c r="HR176" s="83"/>
      <c r="HS176" s="83"/>
      <c r="HT176" s="83"/>
      <c r="HU176" s="83"/>
      <c r="HV176" s="83"/>
      <c r="HW176" s="83"/>
      <c r="HX176" s="83"/>
      <c r="HY176" s="83"/>
      <c r="HZ176" s="83"/>
      <c r="IA176" s="83"/>
      <c r="IB176" s="83"/>
      <c r="IC176" s="83"/>
      <c r="ID176" s="83"/>
      <c r="IE176" s="83"/>
      <c r="IF176" s="83"/>
      <c r="IG176" s="83"/>
      <c r="IH176" s="83"/>
      <c r="II176" s="83"/>
      <c r="IJ176" s="83"/>
      <c r="IK176" s="83"/>
      <c r="IL176" s="83"/>
      <c r="IM176" s="83"/>
      <c r="IN176" s="83"/>
      <c r="IO176" s="83"/>
      <c r="IP176" s="83"/>
      <c r="IQ176" s="83"/>
      <c r="IR176" s="83"/>
      <c r="IS176" s="83"/>
      <c r="IT176" s="83"/>
      <c r="IU176" s="83"/>
      <c r="IV176" s="83"/>
      <c r="IW176" s="83"/>
      <c r="IX176" s="83"/>
      <c r="IY176" s="83"/>
      <c r="IZ176" s="83"/>
      <c r="JA176" s="83"/>
      <c r="JB176" s="83"/>
      <c r="JC176" s="83"/>
      <c r="JD176" s="83"/>
      <c r="JE176" s="83"/>
      <c r="JF176" s="83"/>
      <c r="JG176" s="83"/>
      <c r="JH176" s="83"/>
      <c r="JI176" s="83"/>
      <c r="JJ176" s="83"/>
      <c r="JK176" s="83"/>
      <c r="JL176" s="83"/>
      <c r="JM176" s="83"/>
      <c r="JN176" s="83"/>
      <c r="JO176" s="83"/>
      <c r="JP176" s="83"/>
      <c r="JQ176" s="83"/>
      <c r="JR176" s="83"/>
      <c r="JS176" s="83"/>
      <c r="JT176" s="83"/>
      <c r="JU176" s="83"/>
      <c r="JV176" s="83"/>
      <c r="JW176" s="83"/>
      <c r="JX176" s="83"/>
      <c r="JY176" s="83"/>
      <c r="JZ176" s="83"/>
      <c r="KA176" s="83"/>
      <c r="KB176" s="83"/>
      <c r="KC176" s="83"/>
      <c r="KD176" s="83"/>
      <c r="KE176" s="83"/>
      <c r="KF176" s="83"/>
      <c r="KG176" s="83"/>
      <c r="KH176" s="83"/>
      <c r="KI176" s="83"/>
      <c r="KJ176" s="83"/>
      <c r="KK176" s="83"/>
      <c r="KL176" s="83"/>
      <c r="KM176" s="83"/>
      <c r="KN176" s="83"/>
      <c r="KO176" s="83"/>
      <c r="KP176" s="83"/>
      <c r="KQ176" s="83"/>
      <c r="KR176" s="83"/>
      <c r="KS176" s="83"/>
      <c r="KT176" s="83"/>
      <c r="KU176" s="83"/>
      <c r="KV176" s="83"/>
      <c r="KW176" s="83"/>
      <c r="KX176" s="83"/>
      <c r="KY176" s="83"/>
      <c r="KZ176" s="83"/>
      <c r="LA176" s="83"/>
      <c r="LB176" s="83"/>
      <c r="LC176" s="83"/>
      <c r="LD176" s="83"/>
      <c r="LE176" s="83"/>
      <c r="LF176" s="83"/>
      <c r="LG176" s="83"/>
      <c r="LH176" s="83"/>
      <c r="LI176" s="83"/>
      <c r="LJ176" s="83"/>
      <c r="LK176" s="83"/>
      <c r="LL176" s="83"/>
      <c r="LM176" s="83"/>
      <c r="LN176" s="83"/>
      <c r="LO176" s="83"/>
      <c r="LP176" s="83"/>
      <c r="LQ176" s="83"/>
      <c r="LR176" s="83"/>
      <c r="LS176" s="83"/>
      <c r="LT176" s="83"/>
      <c r="LU176" s="83"/>
      <c r="LV176" s="83"/>
      <c r="LW176" s="83"/>
      <c r="LX176" s="83"/>
      <c r="LY176" s="83"/>
      <c r="LZ176" s="83"/>
      <c r="MA176" s="83"/>
      <c r="MB176" s="83"/>
      <c r="MC176" s="83"/>
      <c r="MD176" s="83"/>
      <c r="ME176" s="83"/>
      <c r="MF176" s="83"/>
      <c r="MG176" s="83"/>
      <c r="MH176" s="83"/>
      <c r="MI176" s="83"/>
      <c r="MJ176" s="83"/>
      <c r="MK176" s="83"/>
      <c r="ML176" s="83"/>
      <c r="MM176" s="83"/>
      <c r="MN176" s="83"/>
      <c r="MO176" s="83"/>
      <c r="MP176" s="83"/>
      <c r="MQ176" s="83"/>
      <c r="MR176" s="83"/>
      <c r="MS176" s="83"/>
      <c r="MT176" s="83"/>
      <c r="MU176" s="83"/>
      <c r="MV176" s="83"/>
      <c r="MW176" s="83"/>
      <c r="MX176" s="83"/>
      <c r="MY176" s="83"/>
      <c r="MZ176" s="83"/>
      <c r="NA176" s="83"/>
      <c r="NB176" s="83"/>
      <c r="NC176" s="83"/>
      <c r="ND176" s="83"/>
      <c r="NE176" s="83"/>
      <c r="NF176" s="83"/>
      <c r="NG176" s="83"/>
      <c r="NH176" s="83"/>
      <c r="NI176" s="83"/>
      <c r="NJ176" s="83"/>
      <c r="NK176" s="83"/>
      <c r="NL176" s="83"/>
      <c r="NM176" s="83"/>
      <c r="NN176" s="83"/>
      <c r="NO176" s="83"/>
      <c r="NP176" s="83"/>
      <c r="NQ176" s="83"/>
      <c r="NR176" s="83"/>
      <c r="NS176" s="83"/>
      <c r="NT176" s="83"/>
      <c r="NU176" s="83"/>
      <c r="NV176" s="83"/>
      <c r="NW176" s="83"/>
      <c r="NX176" s="83"/>
      <c r="NY176" s="83"/>
      <c r="NZ176" s="83"/>
      <c r="OA176" s="83"/>
      <c r="OB176" s="83"/>
      <c r="OC176" s="83"/>
      <c r="OD176" s="83"/>
      <c r="OE176" s="83"/>
      <c r="OF176" s="83"/>
      <c r="OG176" s="83"/>
      <c r="OH176" s="83"/>
      <c r="OI176" s="83"/>
      <c r="OJ176" s="83"/>
      <c r="OK176" s="83"/>
      <c r="OL176" s="83"/>
      <c r="OM176" s="83"/>
      <c r="ON176" s="83"/>
      <c r="OO176" s="83"/>
      <c r="OP176" s="83"/>
      <c r="OQ176" s="83"/>
      <c r="OR176" s="83"/>
      <c r="OS176" s="83"/>
      <c r="OT176" s="83"/>
      <c r="OU176" s="83"/>
      <c r="OV176" s="83"/>
      <c r="OW176" s="83"/>
      <c r="OX176" s="83"/>
      <c r="OY176" s="83"/>
      <c r="OZ176" s="83"/>
      <c r="PA176" s="83"/>
      <c r="PB176" s="83"/>
      <c r="PC176" s="83"/>
      <c r="PD176" s="83"/>
      <c r="PE176" s="83"/>
      <c r="PF176" s="83"/>
      <c r="PG176" s="83"/>
      <c r="PH176" s="83"/>
      <c r="PI176" s="83"/>
      <c r="PJ176" s="83"/>
      <c r="PK176" s="83"/>
      <c r="PL176" s="83"/>
      <c r="PM176" s="83"/>
      <c r="PN176" s="83"/>
      <c r="PO176" s="83"/>
      <c r="PP176" s="83"/>
      <c r="PQ176" s="83"/>
      <c r="PR176" s="83"/>
      <c r="PS176" s="83"/>
      <c r="PT176" s="83"/>
      <c r="PU176" s="83"/>
      <c r="PV176" s="83"/>
      <c r="PW176" s="83"/>
      <c r="PX176" s="83"/>
      <c r="PY176" s="83"/>
      <c r="PZ176" s="83"/>
      <c r="QA176" s="83"/>
      <c r="QB176" s="83"/>
      <c r="QC176" s="83"/>
      <c r="QD176" s="83"/>
      <c r="QE176" s="83"/>
      <c r="QF176" s="83"/>
      <c r="QG176" s="83"/>
      <c r="QH176" s="83"/>
      <c r="QI176" s="83"/>
      <c r="QJ176" s="83"/>
      <c r="QK176" s="83"/>
      <c r="QL176" s="83"/>
      <c r="QM176" s="83"/>
      <c r="QN176" s="83"/>
      <c r="QO176" s="83"/>
      <c r="QP176" s="83"/>
      <c r="QQ176" s="83"/>
      <c r="QR176" s="83"/>
      <c r="QS176" s="83"/>
      <c r="QT176" s="83"/>
      <c r="QU176" s="83"/>
      <c r="QV176" s="83"/>
      <c r="QW176" s="83"/>
      <c r="QX176" s="83"/>
      <c r="QY176" s="83"/>
      <c r="QZ176" s="83"/>
      <c r="RA176" s="83"/>
      <c r="RB176" s="83"/>
      <c r="RC176" s="83"/>
      <c r="RD176" s="83"/>
      <c r="RE176" s="83"/>
      <c r="RF176" s="83"/>
      <c r="RG176" s="83"/>
      <c r="RH176" s="83"/>
      <c r="RI176" s="83"/>
      <c r="RJ176" s="83"/>
      <c r="RK176" s="83"/>
      <c r="RL176" s="83"/>
      <c r="RM176" s="83"/>
      <c r="RN176" s="83"/>
      <c r="RO176" s="83"/>
      <c r="RP176" s="83"/>
      <c r="RQ176" s="83"/>
      <c r="RR176" s="83"/>
      <c r="RS176" s="83"/>
      <c r="RT176" s="83"/>
      <c r="RU176" s="83"/>
      <c r="RV176" s="83"/>
      <c r="RW176" s="83"/>
      <c r="RX176" s="83"/>
      <c r="RY176" s="83"/>
      <c r="RZ176" s="83"/>
      <c r="SA176" s="83"/>
      <c r="SB176" s="83"/>
      <c r="SC176" s="83"/>
      <c r="SD176" s="83"/>
      <c r="SE176" s="83"/>
      <c r="SF176" s="83"/>
      <c r="SG176" s="83"/>
      <c r="SH176" s="83"/>
      <c r="SI176" s="83"/>
      <c r="SJ176" s="83"/>
      <c r="SK176" s="83"/>
      <c r="SL176" s="83"/>
      <c r="SM176" s="83"/>
      <c r="SN176" s="83"/>
      <c r="SO176" s="83"/>
      <c r="SP176" s="83"/>
      <c r="SQ176" s="83"/>
      <c r="SR176" s="83"/>
      <c r="SS176" s="83"/>
      <c r="ST176" s="83"/>
      <c r="SU176" s="83"/>
      <c r="SV176" s="83"/>
      <c r="SW176" s="83"/>
      <c r="SX176" s="83"/>
      <c r="SY176" s="83"/>
      <c r="SZ176" s="83"/>
      <c r="TA176" s="83"/>
      <c r="TB176" s="83"/>
      <c r="TC176" s="83"/>
      <c r="TD176" s="83"/>
      <c r="TE176" s="83"/>
      <c r="TF176" s="83"/>
      <c r="TG176" s="83"/>
      <c r="TH176" s="83"/>
      <c r="TI176" s="83"/>
      <c r="TJ176" s="83"/>
      <c r="TK176" s="83"/>
      <c r="TL176" s="83"/>
      <c r="TM176" s="83"/>
      <c r="TN176" s="83"/>
      <c r="TO176" s="83"/>
      <c r="TP176" s="83"/>
      <c r="TQ176" s="83"/>
      <c r="TR176" s="83"/>
      <c r="TS176" s="83"/>
      <c r="TT176" s="83"/>
      <c r="TU176" s="83"/>
      <c r="TV176" s="83"/>
      <c r="TW176" s="83"/>
      <c r="TX176" s="83"/>
      <c r="TY176" s="83"/>
      <c r="TZ176" s="83"/>
      <c r="UA176" s="83"/>
      <c r="UB176" s="83"/>
      <c r="UC176" s="83"/>
      <c r="UD176" s="83"/>
      <c r="UE176" s="83"/>
      <c r="UF176" s="83"/>
      <c r="UG176" s="83"/>
      <c r="UH176" s="83"/>
      <c r="UI176" s="83"/>
      <c r="UJ176" s="83"/>
      <c r="UK176" s="83"/>
      <c r="UL176" s="83"/>
      <c r="UM176" s="83"/>
      <c r="UN176" s="83"/>
      <c r="UO176" s="83"/>
      <c r="UP176" s="83"/>
      <c r="UQ176" s="83"/>
      <c r="UR176" s="83"/>
      <c r="US176" s="83"/>
      <c r="UT176" s="83"/>
      <c r="UU176" s="83"/>
      <c r="UV176" s="83"/>
      <c r="UW176" s="83"/>
      <c r="UX176" s="83"/>
      <c r="UY176" s="83"/>
      <c r="UZ176" s="83"/>
      <c r="VA176" s="83"/>
      <c r="VB176" s="83"/>
      <c r="VC176" s="83"/>
      <c r="VD176" s="83"/>
      <c r="VE176" s="83"/>
      <c r="VF176" s="83"/>
      <c r="VG176" s="83"/>
      <c r="VH176" s="83"/>
      <c r="VI176" s="83"/>
      <c r="VJ176" s="83"/>
      <c r="VK176" s="83"/>
      <c r="VL176" s="83"/>
      <c r="VM176" s="83"/>
      <c r="VN176" s="83"/>
      <c r="VO176" s="83"/>
      <c r="VP176" s="83"/>
      <c r="VQ176" s="83"/>
      <c r="VR176" s="83"/>
      <c r="VS176" s="83"/>
      <c r="VT176" s="83"/>
      <c r="VU176" s="83"/>
      <c r="VV176" s="83"/>
      <c r="VW176" s="83"/>
      <c r="VX176" s="83"/>
      <c r="VY176" s="83"/>
      <c r="VZ176" s="83"/>
      <c r="WA176" s="83"/>
      <c r="WB176" s="83"/>
      <c r="WC176" s="83"/>
      <c r="WD176" s="83"/>
      <c r="WE176" s="83"/>
      <c r="WF176" s="83"/>
      <c r="WG176" s="83"/>
      <c r="WH176" s="83"/>
      <c r="WI176" s="83"/>
      <c r="WJ176" s="83"/>
      <c r="WK176" s="83"/>
      <c r="WL176" s="83"/>
      <c r="WM176" s="83"/>
      <c r="WN176" s="83"/>
      <c r="WO176" s="83"/>
      <c r="WP176" s="83"/>
      <c r="WQ176" s="83"/>
      <c r="WR176" s="83"/>
      <c r="WS176" s="83"/>
      <c r="WT176" s="83"/>
      <c r="WU176" s="83"/>
      <c r="WV176" s="83"/>
      <c r="WW176" s="83"/>
      <c r="WX176" s="83"/>
      <c r="WY176" s="83"/>
      <c r="WZ176" s="83"/>
      <c r="XA176" s="83"/>
      <c r="XB176" s="83"/>
      <c r="XC176" s="83"/>
      <c r="XD176" s="83"/>
      <c r="XE176" s="83"/>
      <c r="XF176" s="83"/>
      <c r="XG176" s="83"/>
      <c r="XH176" s="83"/>
      <c r="XI176" s="83"/>
      <c r="XJ176" s="83"/>
      <c r="XK176" s="83"/>
      <c r="XL176" s="83"/>
      <c r="XM176" s="83"/>
      <c r="XN176" s="83"/>
      <c r="XO176" s="83"/>
      <c r="XP176" s="83"/>
      <c r="XQ176" s="83"/>
      <c r="XR176" s="83"/>
      <c r="XS176" s="83"/>
      <c r="XT176" s="83"/>
      <c r="XU176" s="83"/>
      <c r="XV176" s="83"/>
      <c r="XW176" s="83"/>
      <c r="XX176" s="83"/>
      <c r="XY176" s="83"/>
      <c r="XZ176" s="83"/>
      <c r="YA176" s="83"/>
      <c r="YB176" s="83"/>
      <c r="YC176" s="83"/>
      <c r="YD176" s="83"/>
      <c r="YE176" s="83"/>
      <c r="YF176" s="83"/>
      <c r="YG176" s="83"/>
      <c r="YH176" s="83"/>
      <c r="YI176" s="83"/>
      <c r="YJ176" s="83"/>
      <c r="YK176" s="83"/>
      <c r="YL176" s="83"/>
      <c r="YM176" s="83"/>
      <c r="YN176" s="83"/>
      <c r="YO176" s="83"/>
      <c r="YP176" s="83"/>
      <c r="YQ176" s="83"/>
      <c r="YR176" s="83"/>
      <c r="YS176" s="83"/>
      <c r="YT176" s="83"/>
      <c r="YU176" s="83"/>
      <c r="YV176" s="83"/>
      <c r="YW176" s="83"/>
      <c r="YX176" s="83"/>
      <c r="YY176" s="83"/>
      <c r="YZ176" s="83"/>
      <c r="ZA176" s="83"/>
      <c r="ZB176" s="83"/>
      <c r="ZC176" s="83"/>
      <c r="ZD176" s="83"/>
      <c r="ZE176" s="83"/>
      <c r="ZF176" s="83"/>
      <c r="ZG176" s="83"/>
      <c r="ZH176" s="83"/>
      <c r="ZI176" s="83"/>
      <c r="ZJ176" s="83"/>
      <c r="ZK176" s="83"/>
      <c r="ZL176" s="83"/>
      <c r="ZM176" s="83"/>
      <c r="ZN176" s="83"/>
      <c r="ZO176" s="83"/>
      <c r="ZP176" s="83"/>
      <c r="ZQ176" s="83"/>
      <c r="ZR176" s="83"/>
      <c r="ZS176" s="83"/>
      <c r="ZT176" s="83"/>
      <c r="ZU176" s="83"/>
      <c r="ZV176" s="83"/>
      <c r="ZW176" s="83"/>
      <c r="ZX176" s="83"/>
      <c r="ZY176" s="83"/>
      <c r="ZZ176" s="83"/>
      <c r="AAA176" s="83"/>
      <c r="AAB176" s="83"/>
      <c r="AAC176" s="83"/>
      <c r="AAD176" s="83"/>
      <c r="AAE176" s="83"/>
      <c r="AAF176" s="83"/>
      <c r="AAG176" s="83"/>
      <c r="AAH176" s="83"/>
      <c r="AAI176" s="83"/>
      <c r="AAJ176" s="83"/>
      <c r="AAK176" s="83"/>
      <c r="AAL176" s="83"/>
      <c r="AAM176" s="83"/>
      <c r="AAN176" s="83"/>
      <c r="AAO176" s="83"/>
      <c r="AAP176" s="83"/>
      <c r="AAQ176" s="83"/>
      <c r="AAR176" s="83"/>
      <c r="AAS176" s="83"/>
      <c r="AAT176" s="83"/>
      <c r="AAU176" s="83"/>
      <c r="AAV176" s="83"/>
      <c r="AAW176" s="83"/>
      <c r="AAX176" s="83"/>
      <c r="AAY176" s="83"/>
      <c r="AAZ176" s="83"/>
      <c r="ABA176" s="83"/>
      <c r="ABB176" s="83"/>
      <c r="ABC176" s="83"/>
      <c r="ABD176" s="83"/>
      <c r="ABE176" s="83"/>
      <c r="ABF176" s="83"/>
      <c r="ABG176" s="83"/>
      <c r="ABH176" s="83"/>
      <c r="ABI176" s="83"/>
      <c r="ABJ176" s="83"/>
      <c r="ABK176" s="83"/>
      <c r="ABL176" s="83"/>
      <c r="ABM176" s="83"/>
      <c r="ABN176" s="83"/>
      <c r="ABO176" s="83"/>
      <c r="ABP176" s="83"/>
      <c r="ABQ176" s="83"/>
      <c r="ABR176" s="83"/>
      <c r="ABS176" s="83"/>
      <c r="ABT176" s="83"/>
      <c r="ABU176" s="83"/>
      <c r="ABV176" s="83"/>
      <c r="ABW176" s="83"/>
      <c r="ABX176" s="83"/>
      <c r="ABY176" s="83"/>
      <c r="ABZ176" s="83"/>
      <c r="ACA176" s="83"/>
      <c r="ACB176" s="83"/>
      <c r="ACC176" s="83"/>
      <c r="ACD176" s="83"/>
      <c r="ACE176" s="83"/>
      <c r="ACF176" s="83"/>
      <c r="ACG176" s="83"/>
      <c r="ACH176" s="83"/>
      <c r="ACI176" s="83"/>
      <c r="ACJ176" s="83"/>
      <c r="ACK176" s="83"/>
      <c r="ACL176" s="83"/>
      <c r="ACM176" s="83"/>
      <c r="ACN176" s="83"/>
      <c r="ACO176" s="83"/>
      <c r="ACP176" s="83"/>
      <c r="ACQ176" s="83"/>
      <c r="ACR176" s="83"/>
      <c r="ACS176" s="83"/>
      <c r="ACT176" s="83"/>
      <c r="ACU176" s="83"/>
      <c r="ACV176" s="83"/>
      <c r="ACW176" s="83"/>
      <c r="ACX176" s="83"/>
      <c r="ACY176" s="83"/>
      <c r="ACZ176" s="83"/>
      <c r="ADA176" s="83"/>
      <c r="ADB176" s="83"/>
      <c r="ADC176" s="83"/>
      <c r="ADD176" s="83"/>
      <c r="ADE176" s="83"/>
      <c r="ADF176" s="83"/>
      <c r="ADG176" s="83"/>
      <c r="ADH176" s="83"/>
      <c r="ADI176" s="83"/>
      <c r="ADJ176" s="83"/>
      <c r="ADK176" s="83"/>
      <c r="ADL176" s="83"/>
      <c r="ADM176" s="83"/>
      <c r="ADN176" s="83"/>
      <c r="ADO176" s="83"/>
      <c r="ADP176" s="83"/>
      <c r="ADQ176" s="83"/>
      <c r="ADR176" s="83"/>
      <c r="ADS176" s="83"/>
      <c r="ADT176" s="83"/>
      <c r="ADU176" s="83"/>
      <c r="ADV176" s="83"/>
      <c r="ADW176" s="83"/>
      <c r="ADX176" s="83"/>
      <c r="ADY176" s="83"/>
      <c r="ADZ176" s="83"/>
      <c r="AEA176" s="83"/>
      <c r="AEB176" s="83"/>
      <c r="AEC176" s="83"/>
      <c r="AED176" s="83"/>
      <c r="AEE176" s="83"/>
      <c r="AEF176" s="83"/>
      <c r="AEG176" s="83"/>
      <c r="AEH176" s="83"/>
      <c r="AEI176" s="83"/>
      <c r="AEJ176" s="83"/>
      <c r="AEK176" s="83"/>
      <c r="AEL176" s="83"/>
      <c r="AEM176" s="83"/>
      <c r="AEN176" s="83"/>
      <c r="AEO176" s="83"/>
      <c r="AEP176" s="83"/>
      <c r="AEQ176" s="83"/>
      <c r="AER176" s="83"/>
      <c r="AES176" s="83"/>
      <c r="AET176" s="83"/>
      <c r="AEU176" s="83"/>
      <c r="AEV176" s="83"/>
      <c r="AEW176" s="83"/>
      <c r="AEX176" s="83"/>
      <c r="AEY176" s="83"/>
      <c r="AEZ176" s="83"/>
      <c r="AFA176" s="83"/>
      <c r="AFB176" s="83"/>
      <c r="AFC176" s="83"/>
      <c r="AFD176" s="83"/>
      <c r="AFE176" s="83"/>
      <c r="AFF176" s="83"/>
      <c r="AFG176" s="83"/>
      <c r="AFH176" s="83"/>
      <c r="AFI176" s="83"/>
      <c r="AFJ176" s="83"/>
      <c r="AFK176" s="83"/>
      <c r="AFL176" s="83"/>
      <c r="AFM176" s="83"/>
      <c r="AFN176" s="83"/>
      <c r="AFO176" s="83"/>
      <c r="AFP176" s="83"/>
      <c r="AFQ176" s="83"/>
      <c r="AFR176" s="83"/>
      <c r="AFS176" s="83"/>
      <c r="AFT176" s="83"/>
      <c r="AFU176" s="83"/>
      <c r="AFV176" s="83"/>
      <c r="AFW176" s="83"/>
      <c r="AFX176" s="83"/>
      <c r="AFY176" s="83"/>
      <c r="AFZ176" s="83"/>
      <c r="AGA176" s="83"/>
      <c r="AGB176" s="83"/>
      <c r="AGC176" s="83"/>
      <c r="AGD176" s="83"/>
      <c r="AGE176" s="83"/>
      <c r="AGF176" s="83"/>
      <c r="AGG176" s="83"/>
      <c r="AGH176" s="83"/>
      <c r="AGI176" s="83"/>
      <c r="AGJ176" s="83"/>
      <c r="AGK176" s="83"/>
      <c r="AGL176" s="83"/>
      <c r="AGM176" s="83"/>
      <c r="AGN176" s="83"/>
      <c r="AGO176" s="83"/>
      <c r="AGP176" s="83"/>
      <c r="AGQ176" s="83"/>
      <c r="AGR176" s="83"/>
      <c r="AGS176" s="83"/>
      <c r="AGT176" s="83"/>
      <c r="AGU176" s="83"/>
      <c r="AGV176" s="83"/>
      <c r="AGW176" s="83"/>
      <c r="AGX176" s="83"/>
      <c r="AGY176" s="83"/>
      <c r="AGZ176" s="83"/>
      <c r="AHA176" s="83"/>
      <c r="AHB176" s="83"/>
      <c r="AHC176" s="83"/>
      <c r="AHD176" s="83"/>
      <c r="AHE176" s="83"/>
      <c r="AHF176" s="83"/>
      <c r="AHG176" s="83"/>
      <c r="AHH176" s="83"/>
      <c r="AHI176" s="83"/>
      <c r="AHJ176" s="83"/>
      <c r="AHK176" s="83"/>
      <c r="AHL176" s="83"/>
      <c r="AHM176" s="83"/>
      <c r="AHN176" s="83"/>
      <c r="AHO176" s="83"/>
      <c r="AHP176" s="83"/>
      <c r="AHQ176" s="83"/>
      <c r="AHR176" s="83"/>
      <c r="AHS176" s="83"/>
      <c r="AHT176" s="83"/>
      <c r="AHU176" s="83"/>
      <c r="AHV176" s="83"/>
      <c r="AHW176" s="83"/>
      <c r="AHX176" s="83"/>
      <c r="AHY176" s="83"/>
      <c r="AHZ176" s="83"/>
      <c r="AIA176" s="83"/>
      <c r="AIB176" s="83"/>
      <c r="AIC176" s="83"/>
      <c r="AID176" s="83"/>
      <c r="AIE176" s="83"/>
      <c r="AIF176" s="83"/>
      <c r="AIG176" s="83"/>
      <c r="AIH176" s="83"/>
      <c r="AII176" s="83"/>
      <c r="AIJ176" s="83"/>
      <c r="AIK176" s="83"/>
      <c r="AIL176" s="83"/>
      <c r="AIM176" s="83"/>
      <c r="AIN176" s="83"/>
      <c r="AIO176" s="83"/>
      <c r="AIP176" s="83"/>
      <c r="AIQ176" s="83"/>
      <c r="AIR176" s="83"/>
      <c r="AIS176" s="83"/>
      <c r="AIT176" s="83"/>
      <c r="AIU176" s="83"/>
      <c r="AIV176" s="83"/>
      <c r="AIW176" s="83"/>
      <c r="AIX176" s="83"/>
      <c r="AIY176" s="83"/>
      <c r="AIZ176" s="83"/>
      <c r="AJA176" s="83"/>
      <c r="AJB176" s="83"/>
      <c r="AJC176" s="83"/>
      <c r="AJD176" s="83"/>
      <c r="AJE176" s="83"/>
      <c r="AJF176" s="83"/>
      <c r="AJG176" s="83"/>
      <c r="AJH176" s="83"/>
      <c r="AJI176" s="83"/>
      <c r="AJJ176" s="83"/>
      <c r="AJK176" s="83"/>
      <c r="AJL176" s="83"/>
      <c r="AJM176" s="83"/>
      <c r="AJN176" s="83"/>
      <c r="AJO176" s="83"/>
      <c r="AJP176" s="83"/>
      <c r="AJQ176" s="83"/>
      <c r="AJR176" s="83"/>
      <c r="AJS176" s="83"/>
      <c r="AJT176" s="83"/>
      <c r="AJU176" s="83"/>
      <c r="AJV176" s="83"/>
      <c r="AJW176" s="83"/>
      <c r="AJX176" s="83"/>
      <c r="AJY176" s="83"/>
      <c r="AJZ176" s="83"/>
      <c r="AKA176" s="83"/>
      <c r="AKB176" s="83"/>
      <c r="AKC176" s="83"/>
      <c r="AKD176" s="83"/>
      <c r="AKE176" s="83"/>
      <c r="AKF176" s="83"/>
      <c r="AKG176" s="83"/>
      <c r="AKH176" s="83"/>
      <c r="AKI176" s="83"/>
      <c r="AKJ176" s="83"/>
      <c r="AKK176" s="83"/>
      <c r="AKL176" s="83"/>
      <c r="AKM176" s="83"/>
      <c r="AKN176" s="83"/>
      <c r="AKO176" s="83"/>
      <c r="AKP176" s="83"/>
      <c r="AKQ176" s="83"/>
      <c r="AKR176" s="83"/>
      <c r="AKS176" s="83"/>
      <c r="AKT176" s="83"/>
      <c r="AKU176" s="83"/>
      <c r="AKV176" s="83"/>
      <c r="AKW176" s="83"/>
      <c r="AKX176" s="83"/>
      <c r="AKY176" s="83"/>
      <c r="AKZ176" s="83"/>
      <c r="ALA176" s="83"/>
      <c r="ALB176" s="83"/>
      <c r="ALC176" s="83"/>
      <c r="ALD176" s="83"/>
      <c r="ALE176" s="83"/>
      <c r="ALF176" s="83"/>
      <c r="ALG176" s="83"/>
      <c r="ALH176" s="83"/>
      <c r="ALI176" s="83"/>
      <c r="ALJ176" s="83"/>
      <c r="ALK176" s="83"/>
      <c r="ALL176" s="83"/>
      <c r="ALM176" s="83"/>
      <c r="ALN176" s="83"/>
      <c r="ALO176" s="83"/>
      <c r="ALP176" s="83"/>
      <c r="ALQ176" s="83"/>
      <c r="ALR176" s="83"/>
      <c r="ALS176" s="83"/>
      <c r="ALT176" s="83"/>
      <c r="ALU176" s="83"/>
      <c r="ALV176" s="83"/>
      <c r="ALW176" s="83"/>
      <c r="ALX176" s="83"/>
      <c r="ALY176" s="83"/>
      <c r="ALZ176" s="83"/>
      <c r="AMA176" s="83"/>
      <c r="AMB176" s="83"/>
      <c r="AMC176" s="83"/>
      <c r="AMD176" s="83"/>
      <c r="AME176" s="83"/>
      <c r="AMF176" s="83"/>
      <c r="AMG176" s="83"/>
      <c r="AMH176" s="83"/>
      <c r="AMI176" s="83"/>
      <c r="AMJ176" s="83"/>
      <c r="AMK176" s="83"/>
      <c r="AML176" s="83"/>
      <c r="AMM176" s="83"/>
      <c r="AMN176" s="83"/>
      <c r="AMO176" s="83"/>
      <c r="AMP176" s="83"/>
      <c r="AMQ176" s="83"/>
      <c r="AMR176" s="83"/>
      <c r="AMS176" s="83"/>
      <c r="AMT176" s="83"/>
      <c r="AMU176" s="83"/>
      <c r="AMV176" s="83"/>
      <c r="AMW176" s="83"/>
      <c r="AMX176" s="83"/>
      <c r="AMY176" s="83"/>
      <c r="AMZ176" s="83"/>
      <c r="ANA176" s="83"/>
      <c r="ANB176" s="83"/>
      <c r="ANC176" s="83"/>
      <c r="AND176" s="83"/>
      <c r="ANE176" s="83"/>
      <c r="ANF176" s="83"/>
      <c r="ANG176" s="83"/>
      <c r="ANH176" s="83"/>
      <c r="ANI176" s="83"/>
      <c r="ANJ176" s="83"/>
      <c r="ANK176" s="83"/>
      <c r="ANL176" s="83"/>
      <c r="ANM176" s="83"/>
      <c r="ANN176" s="83"/>
      <c r="ANO176" s="83"/>
      <c r="ANP176" s="83"/>
      <c r="ANQ176" s="83"/>
      <c r="ANR176" s="83"/>
      <c r="ANS176" s="83"/>
      <c r="ANT176" s="83"/>
      <c r="ANU176" s="83"/>
      <c r="ANV176" s="83"/>
      <c r="ANW176" s="83"/>
      <c r="ANX176" s="83"/>
      <c r="ANY176" s="83"/>
      <c r="ANZ176" s="83"/>
      <c r="AOA176" s="83"/>
      <c r="AOB176" s="83"/>
      <c r="AOC176" s="83"/>
      <c r="AOD176" s="83"/>
      <c r="AOE176" s="83"/>
      <c r="AOF176" s="83"/>
      <c r="AOG176" s="83"/>
      <c r="AOH176" s="83"/>
      <c r="AOI176" s="83"/>
      <c r="AOJ176" s="83"/>
      <c r="AOK176" s="83"/>
      <c r="AOL176" s="83"/>
      <c r="AOM176" s="83"/>
      <c r="AON176" s="83"/>
      <c r="AOO176" s="83"/>
      <c r="AOP176" s="83"/>
      <c r="AOQ176" s="83"/>
      <c r="AOR176" s="83"/>
      <c r="AOS176" s="83"/>
      <c r="AOT176" s="83"/>
      <c r="AOU176" s="83"/>
      <c r="AOV176" s="83"/>
      <c r="AOW176" s="83"/>
      <c r="AOX176" s="83"/>
      <c r="AOY176" s="83"/>
      <c r="AOZ176" s="83"/>
      <c r="APA176" s="83"/>
      <c r="APB176" s="83"/>
      <c r="APC176" s="83"/>
      <c r="APD176" s="83"/>
      <c r="APE176" s="83"/>
      <c r="APF176" s="83"/>
      <c r="APG176" s="83"/>
      <c r="APH176" s="83"/>
      <c r="API176" s="83"/>
      <c r="APJ176" s="83"/>
      <c r="APK176" s="83"/>
      <c r="APL176" s="83"/>
      <c r="APM176" s="83"/>
      <c r="APN176" s="83"/>
      <c r="APO176" s="83"/>
      <c r="APP176" s="83"/>
      <c r="APQ176" s="83"/>
      <c r="APR176" s="83"/>
      <c r="APS176" s="83"/>
      <c r="APT176" s="83"/>
      <c r="APU176" s="83"/>
      <c r="APV176" s="83"/>
      <c r="APW176" s="83"/>
      <c r="APX176" s="83"/>
      <c r="APY176" s="83"/>
      <c r="APZ176" s="83"/>
      <c r="AQA176" s="83"/>
      <c r="AQB176" s="83"/>
      <c r="AQC176" s="83"/>
      <c r="AQD176" s="83"/>
      <c r="AQE176" s="83"/>
      <c r="AQF176" s="83"/>
      <c r="AQG176" s="83"/>
      <c r="AQH176" s="83"/>
      <c r="AQI176" s="83"/>
      <c r="AQJ176" s="83"/>
      <c r="AQK176" s="83"/>
      <c r="AQL176" s="83"/>
      <c r="AQM176" s="83"/>
      <c r="AQN176" s="83"/>
      <c r="AQO176" s="83"/>
      <c r="AQP176" s="83"/>
      <c r="AQQ176" s="83"/>
      <c r="AQR176" s="83"/>
      <c r="AQS176" s="83"/>
      <c r="AQT176" s="83"/>
      <c r="AQU176" s="83"/>
      <c r="AQV176" s="83"/>
      <c r="AQW176" s="83"/>
      <c r="AQX176" s="83"/>
      <c r="AQY176" s="83"/>
      <c r="AQZ176" s="83"/>
      <c r="ARA176" s="83"/>
      <c r="ARB176" s="83"/>
      <c r="ARC176" s="83"/>
      <c r="ARD176" s="83"/>
      <c r="ARE176" s="83"/>
      <c r="ARF176" s="83"/>
      <c r="ARG176" s="83"/>
      <c r="ARH176" s="83"/>
      <c r="ARI176" s="83"/>
      <c r="ARJ176" s="83"/>
      <c r="ARK176" s="83"/>
      <c r="ARL176" s="83"/>
      <c r="ARM176" s="83"/>
      <c r="ARN176" s="83"/>
      <c r="ARO176" s="83"/>
      <c r="ARP176" s="83"/>
      <c r="ARQ176" s="83"/>
      <c r="ARR176" s="83"/>
      <c r="ARS176" s="83"/>
      <c r="ART176" s="83"/>
      <c r="ARU176" s="83"/>
      <c r="ARV176" s="83"/>
      <c r="ARW176" s="83"/>
      <c r="ARX176" s="83"/>
      <c r="ARY176" s="83"/>
      <c r="ARZ176" s="83"/>
      <c r="ASA176" s="83"/>
      <c r="ASB176" s="83"/>
      <c r="ASC176" s="83"/>
      <c r="ASD176" s="83"/>
      <c r="ASE176" s="83"/>
      <c r="ASF176" s="83"/>
      <c r="ASG176" s="83"/>
      <c r="ASH176" s="83"/>
      <c r="ASI176" s="83"/>
      <c r="ASJ176" s="83"/>
      <c r="ASK176" s="83"/>
      <c r="ASL176" s="83"/>
      <c r="ASM176" s="83"/>
      <c r="ASN176" s="83"/>
      <c r="ASO176" s="83"/>
      <c r="ASP176" s="83"/>
      <c r="ASQ176" s="83"/>
      <c r="ASR176" s="83"/>
      <c r="ASS176" s="83"/>
      <c r="AST176" s="83"/>
      <c r="ASU176" s="83"/>
      <c r="ASV176" s="83"/>
      <c r="ASW176" s="83"/>
      <c r="ASX176" s="83"/>
      <c r="ASY176" s="83"/>
      <c r="ASZ176" s="83"/>
      <c r="ATA176" s="83"/>
      <c r="ATB176" s="83"/>
      <c r="ATC176" s="83"/>
      <c r="ATD176" s="83"/>
      <c r="ATE176" s="83"/>
      <c r="ATF176" s="83"/>
      <c r="ATG176" s="83"/>
      <c r="ATH176" s="83"/>
      <c r="ATI176" s="83"/>
      <c r="ATJ176" s="83"/>
      <c r="ATK176" s="83"/>
      <c r="ATL176" s="83"/>
      <c r="ATM176" s="83"/>
      <c r="ATN176" s="83"/>
      <c r="ATO176" s="83"/>
      <c r="ATP176" s="83"/>
      <c r="ATQ176" s="83"/>
      <c r="ATR176" s="83"/>
      <c r="ATS176" s="83"/>
      <c r="ATT176" s="83"/>
      <c r="ATU176" s="83"/>
      <c r="ATV176" s="83"/>
      <c r="ATW176" s="83"/>
      <c r="ATX176" s="83"/>
      <c r="ATY176" s="83"/>
      <c r="ATZ176" s="83"/>
      <c r="AUA176" s="83"/>
      <c r="AUB176" s="83"/>
      <c r="AUC176" s="83"/>
      <c r="AUD176" s="83"/>
      <c r="AUE176" s="83"/>
      <c r="AUF176" s="83"/>
      <c r="AUG176" s="83"/>
      <c r="AUH176" s="83"/>
      <c r="AUI176" s="83"/>
      <c r="AUJ176" s="83"/>
      <c r="AUK176" s="83"/>
      <c r="AUL176" s="83"/>
      <c r="AUM176" s="83"/>
      <c r="AUN176" s="83"/>
      <c r="AUO176" s="83"/>
      <c r="AUP176" s="83"/>
      <c r="AUQ176" s="83"/>
      <c r="AUR176" s="83"/>
      <c r="AUS176" s="83"/>
      <c r="AUT176" s="83"/>
      <c r="AUU176" s="83"/>
      <c r="AUV176" s="83"/>
      <c r="AUW176" s="83"/>
      <c r="AUX176" s="83"/>
      <c r="AUY176" s="83"/>
      <c r="AUZ176" s="83"/>
      <c r="AVA176" s="83"/>
      <c r="AVB176" s="83"/>
      <c r="AVC176" s="83"/>
      <c r="AVD176" s="83"/>
      <c r="AVE176" s="83"/>
      <c r="AVF176" s="83"/>
      <c r="AVG176" s="83"/>
      <c r="AVH176" s="83"/>
      <c r="AVI176" s="83"/>
      <c r="AVJ176" s="83"/>
      <c r="AVK176" s="83"/>
      <c r="AVL176" s="83"/>
      <c r="AVM176" s="83"/>
      <c r="AVN176" s="83"/>
      <c r="AVO176" s="83"/>
      <c r="AVP176" s="83"/>
      <c r="AVQ176" s="83"/>
      <c r="AVR176" s="83"/>
      <c r="AVS176" s="83"/>
      <c r="AVT176" s="83"/>
      <c r="AVU176" s="83"/>
      <c r="AVV176" s="83"/>
      <c r="AVW176" s="83"/>
      <c r="AVX176" s="83"/>
      <c r="AVY176" s="83"/>
      <c r="AVZ176" s="83"/>
      <c r="AWA176" s="83"/>
      <c r="AWB176" s="83"/>
      <c r="AWC176" s="83"/>
      <c r="AWD176" s="83"/>
      <c r="AWE176" s="83"/>
      <c r="AWF176" s="83"/>
      <c r="AWG176" s="83"/>
      <c r="AWH176" s="83"/>
      <c r="AWI176" s="83"/>
      <c r="AWJ176" s="83"/>
      <c r="AWK176" s="83"/>
      <c r="AWL176" s="83"/>
      <c r="AWM176" s="83"/>
      <c r="AWN176" s="83"/>
      <c r="AWO176" s="83"/>
      <c r="AWP176" s="83"/>
      <c r="AWQ176" s="83"/>
      <c r="AWR176" s="83"/>
      <c r="AWS176" s="83"/>
      <c r="AWT176" s="83"/>
      <c r="AWU176" s="83"/>
      <c r="AWV176" s="83"/>
      <c r="AWW176" s="83"/>
      <c r="AWX176" s="83"/>
      <c r="AWY176" s="83"/>
      <c r="AWZ176" s="83"/>
      <c r="AXA176" s="83"/>
      <c r="AXB176" s="83"/>
      <c r="AXC176" s="83"/>
      <c r="AXD176" s="83"/>
      <c r="AXE176" s="83"/>
      <c r="AXF176" s="83"/>
      <c r="AXG176" s="83"/>
      <c r="AXH176" s="83"/>
      <c r="AXI176" s="83"/>
      <c r="AXJ176" s="83"/>
      <c r="AXK176" s="83"/>
      <c r="AXL176" s="83"/>
      <c r="AXM176" s="83"/>
      <c r="AXN176" s="83"/>
      <c r="AXO176" s="83"/>
      <c r="AXP176" s="83"/>
      <c r="AXQ176" s="83"/>
      <c r="AXR176" s="83"/>
      <c r="AXS176" s="83"/>
      <c r="AXT176" s="83"/>
      <c r="AXU176" s="83"/>
      <c r="AXV176" s="83"/>
      <c r="AXW176" s="83"/>
      <c r="AXX176" s="83"/>
      <c r="AXY176" s="83"/>
      <c r="AXZ176" s="83"/>
      <c r="AYA176" s="83"/>
      <c r="AYB176" s="83"/>
      <c r="AYC176" s="83"/>
      <c r="AYD176" s="83"/>
      <c r="AYE176" s="83"/>
      <c r="AYF176" s="83"/>
      <c r="AYG176" s="83"/>
      <c r="AYH176" s="83"/>
      <c r="AYI176" s="83"/>
      <c r="AYJ176" s="83"/>
      <c r="AYK176" s="83"/>
      <c r="AYL176" s="83"/>
      <c r="AYM176" s="83"/>
      <c r="AYN176" s="83"/>
      <c r="AYO176" s="83"/>
      <c r="AYP176" s="83"/>
      <c r="AYQ176" s="83"/>
      <c r="AYR176" s="83"/>
      <c r="AYS176" s="83"/>
      <c r="AYT176" s="83"/>
      <c r="AYU176" s="83"/>
      <c r="AYV176" s="83"/>
      <c r="AYW176" s="83"/>
      <c r="AYX176" s="83"/>
      <c r="AYY176" s="83"/>
      <c r="AYZ176" s="83"/>
      <c r="AZA176" s="83"/>
      <c r="AZB176" s="83"/>
      <c r="AZC176" s="83"/>
      <c r="AZD176" s="83"/>
      <c r="AZE176" s="83"/>
      <c r="AZF176" s="83"/>
      <c r="AZG176" s="83"/>
      <c r="AZH176" s="83"/>
      <c r="AZI176" s="83"/>
      <c r="AZJ176" s="83"/>
      <c r="AZK176" s="83"/>
      <c r="AZL176" s="83"/>
      <c r="AZM176" s="83"/>
      <c r="AZN176" s="83"/>
      <c r="AZO176" s="83"/>
      <c r="AZP176" s="83"/>
      <c r="AZQ176" s="83"/>
      <c r="AZR176" s="83"/>
      <c r="AZS176" s="83"/>
      <c r="AZT176" s="83"/>
      <c r="AZU176" s="83"/>
      <c r="AZV176" s="83"/>
      <c r="AZW176" s="83"/>
      <c r="AZX176" s="83"/>
      <c r="AZY176" s="83"/>
      <c r="AZZ176" s="83"/>
      <c r="BAA176" s="83"/>
      <c r="BAB176" s="83"/>
      <c r="BAC176" s="83"/>
      <c r="BAD176" s="83"/>
      <c r="BAE176" s="83"/>
      <c r="BAF176" s="83"/>
      <c r="BAG176" s="83"/>
      <c r="BAH176" s="83"/>
      <c r="BAI176" s="83"/>
      <c r="BAJ176" s="83"/>
      <c r="BAK176" s="83"/>
      <c r="BAL176" s="83"/>
      <c r="BAM176" s="83"/>
      <c r="BAN176" s="83"/>
      <c r="BAO176" s="83"/>
      <c r="BAP176" s="83"/>
      <c r="BAQ176" s="83"/>
      <c r="BAR176" s="83"/>
      <c r="BAS176" s="83"/>
      <c r="BAT176" s="83"/>
      <c r="BAU176" s="83"/>
      <c r="BAV176" s="83"/>
      <c r="BAW176" s="83"/>
      <c r="BAX176" s="83"/>
      <c r="BAY176" s="83"/>
      <c r="BAZ176" s="83"/>
      <c r="BBA176" s="83"/>
      <c r="BBB176" s="83"/>
      <c r="BBC176" s="83"/>
      <c r="BBD176" s="83"/>
      <c r="BBE176" s="83"/>
      <c r="BBF176" s="83"/>
      <c r="BBG176" s="83"/>
      <c r="BBH176" s="83"/>
      <c r="BBI176" s="83"/>
      <c r="BBJ176" s="83"/>
      <c r="BBK176" s="83"/>
      <c r="BBL176" s="83"/>
      <c r="BBM176" s="83"/>
      <c r="BBN176" s="83"/>
      <c r="BBO176" s="83"/>
      <c r="BBP176" s="83"/>
      <c r="BBQ176" s="83"/>
      <c r="BBR176" s="83"/>
      <c r="BBS176" s="83"/>
      <c r="BBT176" s="83"/>
      <c r="BBU176" s="83"/>
      <c r="BBV176" s="83"/>
      <c r="BBW176" s="83"/>
      <c r="BBX176" s="83"/>
      <c r="BBY176" s="83"/>
      <c r="BBZ176" s="83"/>
      <c r="BCA176" s="83"/>
      <c r="BCB176" s="83"/>
      <c r="BCC176" s="83"/>
      <c r="BCD176" s="83"/>
      <c r="BCE176" s="83"/>
      <c r="BCF176" s="83"/>
      <c r="BCG176" s="83"/>
      <c r="BCH176" s="83"/>
      <c r="BCI176" s="83"/>
      <c r="BCJ176" s="83"/>
      <c r="BCK176" s="83"/>
      <c r="BCL176" s="83"/>
      <c r="BCM176" s="83"/>
      <c r="BCN176" s="83"/>
      <c r="BCO176" s="83"/>
      <c r="BCP176" s="83"/>
      <c r="BCQ176" s="83"/>
      <c r="BCR176" s="83"/>
      <c r="BCS176" s="83"/>
      <c r="BCT176" s="83"/>
      <c r="BCU176" s="83"/>
      <c r="BCV176" s="83"/>
      <c r="BCW176" s="83"/>
      <c r="BCX176" s="83"/>
      <c r="BCY176" s="83"/>
      <c r="BCZ176" s="83"/>
      <c r="BDA176" s="83"/>
      <c r="BDB176" s="83"/>
      <c r="BDC176" s="83"/>
      <c r="BDD176" s="83"/>
      <c r="BDE176" s="83"/>
      <c r="BDF176" s="83"/>
      <c r="BDG176" s="83"/>
      <c r="BDH176" s="83"/>
      <c r="BDI176" s="83"/>
      <c r="BDJ176" s="83"/>
      <c r="BDK176" s="83"/>
      <c r="BDL176" s="83"/>
      <c r="BDM176" s="83"/>
      <c r="BDN176" s="83"/>
      <c r="BDO176" s="83"/>
      <c r="BDP176" s="83"/>
      <c r="BDQ176" s="83"/>
      <c r="BDR176" s="83"/>
      <c r="BDS176" s="83"/>
      <c r="BDT176" s="83"/>
      <c r="BDU176" s="83"/>
      <c r="BDV176" s="83"/>
      <c r="BDW176" s="83"/>
      <c r="BDX176" s="83"/>
      <c r="BDY176" s="83"/>
      <c r="BDZ176" s="83"/>
      <c r="BEA176" s="83"/>
      <c r="BEB176" s="83"/>
      <c r="BEC176" s="83"/>
      <c r="BED176" s="83"/>
      <c r="BEE176" s="83"/>
      <c r="BEF176" s="83"/>
      <c r="BEG176" s="83"/>
      <c r="BEH176" s="83"/>
      <c r="BEI176" s="83"/>
      <c r="BEJ176" s="83"/>
      <c r="BEK176" s="83"/>
      <c r="BEL176" s="83"/>
      <c r="BEM176" s="83"/>
      <c r="BEN176" s="83"/>
      <c r="BEO176" s="83"/>
      <c r="BEP176" s="83"/>
      <c r="BEQ176" s="83"/>
      <c r="BER176" s="83"/>
      <c r="BES176" s="83"/>
      <c r="BET176" s="83"/>
      <c r="BEU176" s="83"/>
      <c r="BEV176" s="83"/>
      <c r="BEW176" s="83"/>
      <c r="BEX176" s="83"/>
      <c r="BEY176" s="83"/>
      <c r="BEZ176" s="83"/>
      <c r="BFA176" s="83"/>
      <c r="BFB176" s="83"/>
      <c r="BFC176" s="83"/>
      <c r="BFD176" s="83"/>
      <c r="BFE176" s="83"/>
      <c r="BFF176" s="83"/>
      <c r="BFG176" s="83"/>
      <c r="BFH176" s="83"/>
      <c r="BFI176" s="83"/>
      <c r="BFJ176" s="83"/>
      <c r="BFK176" s="83"/>
      <c r="BFL176" s="83"/>
      <c r="BFM176" s="83"/>
      <c r="BFN176" s="83"/>
      <c r="BFO176" s="83"/>
      <c r="BFP176" s="83"/>
      <c r="BFQ176" s="83"/>
      <c r="BFR176" s="83"/>
      <c r="BFS176" s="83"/>
      <c r="BFT176" s="83"/>
      <c r="BFU176" s="83"/>
      <c r="BFV176" s="83"/>
      <c r="BFW176" s="83"/>
      <c r="BFX176" s="83"/>
      <c r="BFY176" s="83"/>
      <c r="BFZ176" s="83"/>
      <c r="BGA176" s="83"/>
      <c r="BGB176" s="83"/>
      <c r="BGC176" s="83"/>
      <c r="BGD176" s="83"/>
      <c r="BGE176" s="83"/>
      <c r="BGF176" s="83"/>
      <c r="BGG176" s="83"/>
      <c r="BGH176" s="83"/>
      <c r="BGI176" s="83"/>
      <c r="BGJ176" s="83"/>
      <c r="BGK176" s="83"/>
      <c r="BGL176" s="83"/>
      <c r="BGM176" s="83"/>
      <c r="BGN176" s="83"/>
      <c r="BGO176" s="83"/>
      <c r="BGP176" s="83"/>
      <c r="BGQ176" s="83"/>
      <c r="BGR176" s="83"/>
      <c r="BGS176" s="83"/>
      <c r="BGT176" s="83"/>
      <c r="BGU176" s="83"/>
      <c r="BGV176" s="83"/>
      <c r="BGW176" s="83"/>
      <c r="BGX176" s="83"/>
      <c r="BGY176" s="83"/>
      <c r="BGZ176" s="83"/>
      <c r="BHA176" s="83"/>
      <c r="BHB176" s="83"/>
      <c r="BHC176" s="83"/>
      <c r="BHD176" s="83"/>
      <c r="BHE176" s="83"/>
      <c r="BHF176" s="83"/>
      <c r="BHG176" s="83"/>
      <c r="BHH176" s="83"/>
      <c r="BHI176" s="83"/>
      <c r="BHJ176" s="83"/>
      <c r="BHK176" s="83"/>
      <c r="BHL176" s="83"/>
      <c r="BHM176" s="83"/>
      <c r="BHN176" s="83"/>
      <c r="BHO176" s="83"/>
      <c r="BHP176" s="83"/>
      <c r="BHQ176" s="83"/>
      <c r="BHR176" s="83"/>
      <c r="BHS176" s="83"/>
      <c r="BHT176" s="83"/>
      <c r="BHU176" s="83"/>
      <c r="BHV176" s="83"/>
      <c r="BHW176" s="83"/>
      <c r="BHX176" s="83"/>
      <c r="BHY176" s="83"/>
      <c r="BHZ176" s="83"/>
      <c r="BIA176" s="83"/>
      <c r="BIB176" s="83"/>
      <c r="BIC176" s="83"/>
      <c r="BID176" s="83"/>
      <c r="BIE176" s="83"/>
      <c r="BIF176" s="83"/>
      <c r="BIG176" s="83"/>
      <c r="BIH176" s="83"/>
      <c r="BII176" s="83"/>
      <c r="BIJ176" s="83"/>
      <c r="BIK176" s="83"/>
      <c r="BIL176" s="83"/>
      <c r="BIM176" s="83"/>
      <c r="BIN176" s="83"/>
      <c r="BIO176" s="83"/>
      <c r="BIP176" s="83"/>
      <c r="BIQ176" s="83"/>
      <c r="BIR176" s="83"/>
      <c r="BIS176" s="83"/>
      <c r="BIT176" s="83"/>
      <c r="BIU176" s="83"/>
      <c r="BIV176" s="83"/>
      <c r="BIW176" s="83"/>
      <c r="BIX176" s="83"/>
      <c r="BIY176" s="83"/>
      <c r="BIZ176" s="83"/>
      <c r="BJA176" s="83"/>
      <c r="BJB176" s="83"/>
      <c r="BJC176" s="83"/>
      <c r="BJD176" s="83"/>
      <c r="BJE176" s="83"/>
      <c r="BJF176" s="83"/>
      <c r="BJG176" s="83"/>
      <c r="BJH176" s="83"/>
      <c r="BJI176" s="83"/>
      <c r="BJJ176" s="83"/>
      <c r="BJK176" s="83"/>
      <c r="BJL176" s="83"/>
      <c r="BJM176" s="83"/>
      <c r="BJN176" s="83"/>
      <c r="BJO176" s="83"/>
      <c r="BJP176" s="83"/>
      <c r="BJQ176" s="83"/>
      <c r="BJR176" s="83"/>
      <c r="BJS176" s="83"/>
      <c r="BJT176" s="83"/>
      <c r="BJU176" s="83"/>
      <c r="BJV176" s="83"/>
      <c r="BJW176" s="83"/>
      <c r="BJX176" s="83"/>
      <c r="BJY176" s="83"/>
      <c r="BJZ176" s="83"/>
      <c r="BKA176" s="83"/>
      <c r="BKB176" s="83"/>
      <c r="BKC176" s="83"/>
      <c r="BKD176" s="83"/>
      <c r="BKE176" s="83"/>
      <c r="BKF176" s="83"/>
      <c r="BKG176" s="83"/>
      <c r="BKH176" s="83"/>
      <c r="BKI176" s="83"/>
      <c r="BKJ176" s="83"/>
      <c r="BKK176" s="83"/>
      <c r="BKL176" s="83"/>
      <c r="BKM176" s="83"/>
      <c r="BKN176" s="83"/>
      <c r="BKO176" s="83"/>
      <c r="BKP176" s="83"/>
      <c r="BKQ176" s="83"/>
      <c r="BKR176" s="83"/>
      <c r="BKS176" s="83"/>
      <c r="BKT176" s="83"/>
      <c r="BKU176" s="83"/>
      <c r="BKV176" s="83"/>
      <c r="BKW176" s="83"/>
      <c r="BKX176" s="83"/>
      <c r="BKY176" s="83"/>
      <c r="BKZ176" s="83"/>
      <c r="BLA176" s="83"/>
      <c r="BLB176" s="83"/>
      <c r="BLC176" s="83"/>
      <c r="BLD176" s="83"/>
      <c r="BLE176" s="83"/>
      <c r="BLF176" s="83"/>
      <c r="BLG176" s="83"/>
      <c r="BLH176" s="83"/>
      <c r="BLI176" s="83"/>
      <c r="BLJ176" s="83"/>
      <c r="BLK176" s="83"/>
      <c r="BLL176" s="83"/>
      <c r="BLM176" s="83"/>
      <c r="BLN176" s="83"/>
      <c r="BLO176" s="83"/>
      <c r="BLP176" s="83"/>
      <c r="BLQ176" s="83"/>
      <c r="BLR176" s="83"/>
      <c r="BLS176" s="83"/>
      <c r="BLT176" s="83"/>
      <c r="BLU176" s="83"/>
      <c r="BLV176" s="83"/>
      <c r="BLW176" s="83"/>
      <c r="BLX176" s="83"/>
      <c r="BLY176" s="83"/>
      <c r="BLZ176" s="83"/>
      <c r="BMA176" s="83"/>
      <c r="BMB176" s="83"/>
      <c r="BMC176" s="83"/>
      <c r="BMD176" s="83"/>
      <c r="BME176" s="83"/>
      <c r="BMF176" s="83"/>
      <c r="BMG176" s="83"/>
      <c r="BMH176" s="83"/>
      <c r="BMI176" s="83"/>
      <c r="BMJ176" s="83"/>
      <c r="BMK176" s="83"/>
      <c r="BML176" s="83"/>
      <c r="BMM176" s="83"/>
      <c r="BMN176" s="83"/>
      <c r="BMO176" s="83"/>
      <c r="BMP176" s="83"/>
      <c r="BMQ176" s="83"/>
      <c r="BMR176" s="83"/>
      <c r="BMS176" s="83"/>
      <c r="BMT176" s="83"/>
      <c r="BMU176" s="83"/>
      <c r="BMV176" s="83"/>
      <c r="BMW176" s="83"/>
      <c r="BMX176" s="83"/>
      <c r="BMY176" s="83"/>
      <c r="BMZ176" s="83"/>
      <c r="BNA176" s="83"/>
      <c r="BNB176" s="83"/>
      <c r="BNC176" s="83"/>
      <c r="BND176" s="83"/>
      <c r="BNE176" s="83"/>
      <c r="BNF176" s="83"/>
      <c r="BNG176" s="83"/>
      <c r="BNH176" s="83"/>
      <c r="BNI176" s="83"/>
      <c r="BNJ176" s="83"/>
      <c r="BNK176" s="83"/>
      <c r="BNL176" s="83"/>
      <c r="BNM176" s="83"/>
      <c r="BNN176" s="83"/>
      <c r="BNO176" s="83"/>
      <c r="BNP176" s="83"/>
      <c r="BNQ176" s="83"/>
      <c r="BNR176" s="83"/>
      <c r="BNS176" s="83"/>
      <c r="BNT176" s="83"/>
      <c r="BNU176" s="83"/>
      <c r="BNV176" s="83"/>
      <c r="BNW176" s="83"/>
      <c r="BNX176" s="83"/>
      <c r="BNY176" s="83"/>
      <c r="BNZ176" s="83"/>
      <c r="BOA176" s="83"/>
      <c r="BOB176" s="83"/>
      <c r="BOC176" s="83"/>
      <c r="BOD176" s="83"/>
      <c r="BOE176" s="83"/>
      <c r="BOF176" s="83"/>
      <c r="BOG176" s="83"/>
      <c r="BOH176" s="83"/>
      <c r="BOI176" s="83"/>
      <c r="BOJ176" s="83"/>
      <c r="BOK176" s="83"/>
      <c r="BOL176" s="83"/>
      <c r="BOM176" s="83"/>
      <c r="BON176" s="83"/>
      <c r="BOO176" s="83"/>
      <c r="BOP176" s="83"/>
      <c r="BOQ176" s="83"/>
      <c r="BOR176" s="83"/>
      <c r="BOS176" s="83"/>
      <c r="BOT176" s="83"/>
      <c r="BOU176" s="83"/>
      <c r="BOV176" s="83"/>
      <c r="BOW176" s="83"/>
      <c r="BOX176" s="83"/>
      <c r="BOY176" s="83"/>
      <c r="BOZ176" s="83"/>
      <c r="BPA176" s="83"/>
      <c r="BPB176" s="83"/>
      <c r="BPC176" s="83"/>
      <c r="BPD176" s="83"/>
      <c r="BPE176" s="83"/>
      <c r="BPF176" s="83"/>
      <c r="BPG176" s="83"/>
      <c r="BPH176" s="83"/>
      <c r="BPI176" s="83"/>
      <c r="BPJ176" s="83"/>
      <c r="BPK176" s="83"/>
      <c r="BPL176" s="83"/>
      <c r="BPM176" s="83"/>
      <c r="BPN176" s="83"/>
      <c r="BPO176" s="83"/>
      <c r="BPP176" s="83"/>
      <c r="BPQ176" s="83"/>
      <c r="BPR176" s="83"/>
      <c r="BPS176" s="83"/>
      <c r="BPT176" s="83"/>
      <c r="BPU176" s="83"/>
      <c r="BPV176" s="83"/>
      <c r="BPW176" s="83"/>
      <c r="BPX176" s="83"/>
      <c r="BPY176" s="83"/>
      <c r="BPZ176" s="83"/>
      <c r="BQA176" s="83"/>
      <c r="BQB176" s="83"/>
      <c r="BQC176" s="83"/>
      <c r="BQD176" s="83"/>
      <c r="BQE176" s="83"/>
      <c r="BQF176" s="83"/>
      <c r="BQG176" s="83"/>
      <c r="BQH176" s="83"/>
      <c r="BQI176" s="83"/>
      <c r="BQJ176" s="83"/>
      <c r="BQK176" s="83"/>
      <c r="BQL176" s="83"/>
      <c r="BQM176" s="83"/>
      <c r="BQN176" s="83"/>
      <c r="BQO176" s="83"/>
      <c r="BQP176" s="83"/>
      <c r="BQQ176" s="83"/>
      <c r="BQR176" s="83"/>
      <c r="BQS176" s="83"/>
      <c r="BQT176" s="83"/>
      <c r="BQU176" s="83"/>
      <c r="BQV176" s="83"/>
      <c r="BQW176" s="83"/>
      <c r="BQX176" s="83"/>
      <c r="BQY176" s="83"/>
      <c r="BQZ176" s="83"/>
      <c r="BRA176" s="83"/>
      <c r="BRB176" s="83"/>
      <c r="BRC176" s="83"/>
      <c r="BRD176" s="83"/>
      <c r="BRE176" s="83"/>
      <c r="BRF176" s="83"/>
      <c r="BRG176" s="83"/>
      <c r="BRH176" s="83"/>
      <c r="BRI176" s="83"/>
      <c r="BRJ176" s="83"/>
      <c r="BRK176" s="83"/>
      <c r="BRL176" s="83"/>
      <c r="BRM176" s="83"/>
      <c r="BRN176" s="83"/>
      <c r="BRO176" s="83"/>
      <c r="BRP176" s="83"/>
      <c r="BRQ176" s="83"/>
      <c r="BRR176" s="83"/>
      <c r="BRS176" s="83"/>
      <c r="BRT176" s="83"/>
      <c r="BRU176" s="83"/>
      <c r="BRV176" s="83"/>
      <c r="BRW176" s="83"/>
      <c r="BRX176" s="83"/>
      <c r="BRY176" s="83"/>
      <c r="BRZ176" s="83"/>
      <c r="BSA176" s="83"/>
      <c r="BSB176" s="83"/>
      <c r="BSC176" s="83"/>
      <c r="BSD176" s="83"/>
      <c r="BSE176" s="83"/>
      <c r="BSF176" s="83"/>
      <c r="BSG176" s="83"/>
      <c r="BSH176" s="83"/>
      <c r="BSI176" s="83"/>
      <c r="BSJ176" s="83"/>
      <c r="BSK176" s="83"/>
      <c r="BSL176" s="83"/>
      <c r="BSM176" s="83"/>
      <c r="BSN176" s="83"/>
      <c r="BSO176" s="83"/>
      <c r="BSP176" s="83"/>
      <c r="BSQ176" s="83"/>
      <c r="BSR176" s="83"/>
      <c r="BSS176" s="83"/>
      <c r="BST176" s="83"/>
      <c r="BSU176" s="83"/>
      <c r="BSV176" s="83"/>
      <c r="BSW176" s="83"/>
      <c r="BSX176" s="83"/>
      <c r="BSY176" s="83"/>
      <c r="BSZ176" s="83"/>
      <c r="BTA176" s="83"/>
      <c r="BTB176" s="83"/>
      <c r="BTC176" s="83"/>
      <c r="BTD176" s="83"/>
      <c r="BTE176" s="83"/>
      <c r="BTF176" s="83"/>
      <c r="BTG176" s="83"/>
      <c r="BTH176" s="83"/>
      <c r="BTI176" s="83"/>
      <c r="BTJ176" s="83"/>
      <c r="BTK176" s="83"/>
      <c r="BTL176" s="83"/>
      <c r="BTM176" s="83"/>
      <c r="BTN176" s="83"/>
      <c r="BTO176" s="83"/>
      <c r="BTP176" s="83"/>
      <c r="BTQ176" s="83"/>
      <c r="BTR176" s="83"/>
      <c r="BTS176" s="83"/>
      <c r="BTT176" s="83"/>
      <c r="BTU176" s="83"/>
      <c r="BTV176" s="83"/>
      <c r="BTW176" s="83"/>
      <c r="BTX176" s="83"/>
      <c r="BTY176" s="83"/>
      <c r="BTZ176" s="83"/>
      <c r="BUA176" s="83"/>
      <c r="BUB176" s="83"/>
      <c r="BUC176" s="83"/>
      <c r="BUD176" s="83"/>
      <c r="BUE176" s="83"/>
      <c r="BUF176" s="83"/>
      <c r="BUG176" s="83"/>
      <c r="BUH176" s="83"/>
      <c r="BUI176" s="83"/>
      <c r="BUJ176" s="83"/>
      <c r="BUK176" s="83"/>
      <c r="BUL176" s="83"/>
      <c r="BUM176" s="83"/>
      <c r="BUN176" s="83"/>
      <c r="BUO176" s="83"/>
      <c r="BUP176" s="83"/>
      <c r="BUQ176" s="83"/>
      <c r="BUR176" s="83"/>
      <c r="BUS176" s="83"/>
      <c r="BUT176" s="83"/>
      <c r="BUU176" s="83"/>
      <c r="BUV176" s="83"/>
      <c r="BUW176" s="83"/>
      <c r="BUX176" s="83"/>
      <c r="BUY176" s="83"/>
      <c r="BUZ176" s="83"/>
      <c r="BVA176" s="83"/>
      <c r="BVB176" s="83"/>
      <c r="BVC176" s="83"/>
      <c r="BVD176" s="83"/>
      <c r="BVE176" s="83"/>
      <c r="BVF176" s="83"/>
      <c r="BVG176" s="83"/>
      <c r="BVH176" s="83"/>
      <c r="BVI176" s="83"/>
      <c r="BVJ176" s="83"/>
      <c r="BVK176" s="83"/>
      <c r="BVL176" s="83"/>
      <c r="BVM176" s="83"/>
      <c r="BVN176" s="83"/>
      <c r="BVO176" s="83"/>
      <c r="BVP176" s="83"/>
      <c r="BVQ176" s="83"/>
      <c r="BVR176" s="83"/>
      <c r="BVS176" s="83"/>
      <c r="BVT176" s="83"/>
      <c r="BVU176" s="83"/>
      <c r="BVV176" s="83"/>
      <c r="BVW176" s="83"/>
      <c r="BVX176" s="83"/>
      <c r="BVY176" s="83"/>
      <c r="BVZ176" s="83"/>
      <c r="BWA176" s="83"/>
      <c r="BWB176" s="83"/>
      <c r="BWC176" s="83"/>
      <c r="BWD176" s="83"/>
      <c r="BWE176" s="83"/>
      <c r="BWF176" s="83"/>
      <c r="BWG176" s="83"/>
      <c r="BWH176" s="83"/>
      <c r="BWI176" s="83"/>
      <c r="BWJ176" s="83"/>
      <c r="BWK176" s="83"/>
      <c r="BWL176" s="83"/>
      <c r="BWM176" s="83"/>
      <c r="BWN176" s="83"/>
      <c r="BWO176" s="83"/>
      <c r="BWP176" s="83"/>
      <c r="BWQ176" s="83"/>
      <c r="BWR176" s="83"/>
      <c r="BWS176" s="83"/>
      <c r="BWT176" s="83"/>
      <c r="BWU176" s="83"/>
      <c r="BWV176" s="83"/>
      <c r="BWW176" s="83"/>
      <c r="BWX176" s="83"/>
      <c r="BWY176" s="83"/>
      <c r="BWZ176" s="83"/>
      <c r="BXA176" s="83"/>
      <c r="BXB176" s="83"/>
      <c r="BXC176" s="83"/>
      <c r="BXD176" s="83"/>
      <c r="BXE176" s="83"/>
      <c r="BXF176" s="83"/>
      <c r="BXG176" s="83"/>
      <c r="BXH176" s="83"/>
      <c r="BXI176" s="83"/>
      <c r="BXJ176" s="83"/>
      <c r="BXK176" s="83"/>
      <c r="BXL176" s="83"/>
      <c r="BXM176" s="83"/>
      <c r="BXN176" s="83"/>
      <c r="BXO176" s="83"/>
      <c r="BXP176" s="83"/>
      <c r="BXQ176" s="83"/>
      <c r="BXR176" s="83"/>
      <c r="BXS176" s="83"/>
      <c r="BXT176" s="83"/>
      <c r="BXU176" s="83"/>
      <c r="BXV176" s="83"/>
      <c r="BXW176" s="83"/>
      <c r="BXX176" s="83"/>
      <c r="BXY176" s="83"/>
      <c r="BXZ176" s="83"/>
      <c r="BYA176" s="83"/>
      <c r="BYB176" s="83"/>
      <c r="BYC176" s="83"/>
      <c r="BYD176" s="83"/>
      <c r="BYE176" s="83"/>
      <c r="BYF176" s="83"/>
      <c r="BYG176" s="83"/>
      <c r="BYH176" s="83"/>
      <c r="BYI176" s="83"/>
      <c r="BYJ176" s="83"/>
      <c r="BYK176" s="83"/>
      <c r="BYL176" s="83"/>
      <c r="BYM176" s="83"/>
      <c r="BYN176" s="83"/>
      <c r="BYO176" s="83"/>
      <c r="BYP176" s="83"/>
      <c r="BYQ176" s="83"/>
      <c r="BYR176" s="83"/>
      <c r="BYS176" s="83"/>
      <c r="BYT176" s="83"/>
      <c r="BYU176" s="83"/>
      <c r="BYV176" s="83"/>
      <c r="BYW176" s="83"/>
      <c r="BYX176" s="83"/>
      <c r="BYY176" s="83"/>
      <c r="BYZ176" s="83"/>
      <c r="BZA176" s="83"/>
      <c r="BZB176" s="83"/>
      <c r="BZC176" s="83"/>
      <c r="BZD176" s="83"/>
      <c r="BZE176" s="83"/>
      <c r="BZF176" s="83"/>
      <c r="BZG176" s="83"/>
      <c r="BZH176" s="83"/>
      <c r="BZI176" s="83"/>
      <c r="BZJ176" s="83"/>
      <c r="BZK176" s="83"/>
      <c r="BZL176" s="83"/>
      <c r="BZM176" s="83"/>
      <c r="BZN176" s="83"/>
      <c r="BZO176" s="83"/>
      <c r="BZP176" s="83"/>
      <c r="BZQ176" s="83"/>
      <c r="BZR176" s="83"/>
      <c r="BZS176" s="83"/>
      <c r="BZT176" s="83"/>
      <c r="BZU176" s="83"/>
      <c r="BZV176" s="83"/>
      <c r="BZW176" s="83"/>
      <c r="BZX176" s="83"/>
      <c r="BZY176" s="83"/>
      <c r="BZZ176" s="83"/>
      <c r="CAA176" s="83"/>
      <c r="CAB176" s="83"/>
      <c r="CAC176" s="83"/>
      <c r="CAD176" s="83"/>
      <c r="CAE176" s="83"/>
      <c r="CAF176" s="83"/>
      <c r="CAG176" s="83"/>
      <c r="CAH176" s="83"/>
      <c r="CAI176" s="83"/>
      <c r="CAJ176" s="83"/>
      <c r="CAK176" s="83"/>
      <c r="CAL176" s="83"/>
      <c r="CAM176" s="83"/>
      <c r="CAN176" s="83"/>
      <c r="CAO176" s="83"/>
      <c r="CAP176" s="83"/>
      <c r="CAQ176" s="83"/>
      <c r="CAR176" s="83"/>
      <c r="CAS176" s="83"/>
      <c r="CAT176" s="83"/>
      <c r="CAU176" s="83"/>
      <c r="CAV176" s="83"/>
      <c r="CAW176" s="83"/>
      <c r="CAX176" s="83"/>
      <c r="CAY176" s="83"/>
      <c r="CAZ176" s="83"/>
      <c r="CBA176" s="83"/>
      <c r="CBB176" s="83"/>
      <c r="CBC176" s="83"/>
      <c r="CBD176" s="83"/>
      <c r="CBE176" s="83"/>
      <c r="CBF176" s="83"/>
      <c r="CBG176" s="83"/>
      <c r="CBH176" s="83"/>
      <c r="CBI176" s="83"/>
      <c r="CBJ176" s="83"/>
      <c r="CBK176" s="83"/>
      <c r="CBL176" s="83"/>
      <c r="CBM176" s="83"/>
      <c r="CBN176" s="83"/>
      <c r="CBO176" s="83"/>
      <c r="CBP176" s="83"/>
      <c r="CBQ176" s="83"/>
      <c r="CBR176" s="83"/>
      <c r="CBS176" s="83"/>
      <c r="CBT176" s="83"/>
      <c r="CBU176" s="83"/>
      <c r="CBV176" s="83"/>
      <c r="CBW176" s="83"/>
      <c r="CBX176" s="83"/>
      <c r="CBY176" s="83"/>
      <c r="CBZ176" s="83"/>
      <c r="CCA176" s="83"/>
      <c r="CCB176" s="83"/>
      <c r="CCC176" s="83"/>
      <c r="CCD176" s="83"/>
      <c r="CCE176" s="83"/>
      <c r="CCF176" s="83"/>
      <c r="CCG176" s="83"/>
      <c r="CCH176" s="83"/>
      <c r="CCI176" s="83"/>
      <c r="CCJ176" s="83"/>
      <c r="CCK176" s="83"/>
      <c r="CCL176" s="83"/>
      <c r="CCM176" s="83"/>
      <c r="CCN176" s="83"/>
      <c r="CCO176" s="83"/>
      <c r="CCP176" s="83"/>
      <c r="CCQ176" s="83"/>
      <c r="CCR176" s="83"/>
      <c r="CCS176" s="83"/>
      <c r="CCT176" s="83"/>
      <c r="CCU176" s="83"/>
      <c r="CCV176" s="83"/>
      <c r="CCW176" s="83"/>
      <c r="CCX176" s="83"/>
      <c r="CCY176" s="83"/>
      <c r="CCZ176" s="83"/>
      <c r="CDA176" s="83"/>
      <c r="CDB176" s="83"/>
      <c r="CDC176" s="83"/>
      <c r="CDD176" s="83"/>
      <c r="CDE176" s="83"/>
      <c r="CDF176" s="83"/>
      <c r="CDG176" s="83"/>
      <c r="CDH176" s="83"/>
      <c r="CDI176" s="83"/>
      <c r="CDJ176" s="83"/>
      <c r="CDK176" s="83"/>
      <c r="CDL176" s="83"/>
      <c r="CDM176" s="83"/>
      <c r="CDN176" s="83"/>
      <c r="CDO176" s="83"/>
      <c r="CDP176" s="83"/>
      <c r="CDQ176" s="83"/>
      <c r="CDR176" s="83"/>
      <c r="CDS176" s="83"/>
      <c r="CDT176" s="83"/>
      <c r="CDU176" s="83"/>
      <c r="CDV176" s="83"/>
      <c r="CDW176" s="83"/>
      <c r="CDX176" s="83"/>
      <c r="CDY176" s="83"/>
      <c r="CDZ176" s="83"/>
      <c r="CEA176" s="83"/>
      <c r="CEB176" s="83"/>
      <c r="CEC176" s="83"/>
      <c r="CED176" s="83"/>
      <c r="CEE176" s="83"/>
      <c r="CEF176" s="83"/>
      <c r="CEG176" s="83"/>
      <c r="CEH176" s="83"/>
      <c r="CEI176" s="83"/>
      <c r="CEJ176" s="83"/>
      <c r="CEK176" s="83"/>
      <c r="CEL176" s="83"/>
      <c r="CEM176" s="83"/>
      <c r="CEN176" s="83"/>
      <c r="CEO176" s="83"/>
      <c r="CEP176" s="83"/>
      <c r="CEQ176" s="83"/>
      <c r="CER176" s="83"/>
      <c r="CES176" s="83"/>
      <c r="CET176" s="83"/>
      <c r="CEU176" s="83"/>
      <c r="CEV176" s="83"/>
      <c r="CEW176" s="83"/>
      <c r="CEX176" s="83"/>
      <c r="CEY176" s="83"/>
      <c r="CEZ176" s="83"/>
      <c r="CFA176" s="83"/>
      <c r="CFB176" s="83"/>
      <c r="CFC176" s="83"/>
      <c r="CFD176" s="83"/>
      <c r="CFE176" s="83"/>
      <c r="CFF176" s="83"/>
      <c r="CFG176" s="83"/>
      <c r="CFH176" s="83"/>
      <c r="CFI176" s="83"/>
      <c r="CFJ176" s="83"/>
      <c r="CFK176" s="83"/>
      <c r="CFL176" s="83"/>
      <c r="CFM176" s="83"/>
      <c r="CFN176" s="83"/>
      <c r="CFO176" s="83"/>
      <c r="CFP176" s="83"/>
      <c r="CFQ176" s="83"/>
      <c r="CFR176" s="83"/>
      <c r="CFS176" s="83"/>
      <c r="CFT176" s="83"/>
      <c r="CFU176" s="83"/>
      <c r="CFV176" s="83"/>
      <c r="CFW176" s="83"/>
      <c r="CFX176" s="83"/>
      <c r="CFY176" s="83"/>
      <c r="CFZ176" s="83"/>
      <c r="CGA176" s="83"/>
      <c r="CGB176" s="83"/>
      <c r="CGC176" s="83"/>
      <c r="CGD176" s="83"/>
      <c r="CGE176" s="83"/>
      <c r="CGF176" s="83"/>
      <c r="CGG176" s="83"/>
      <c r="CGH176" s="83"/>
      <c r="CGI176" s="83"/>
      <c r="CGJ176" s="83"/>
      <c r="CGK176" s="83"/>
      <c r="CGL176" s="83"/>
      <c r="CGM176" s="83"/>
      <c r="CGN176" s="83"/>
      <c r="CGO176" s="83"/>
      <c r="CGP176" s="83"/>
      <c r="CGQ176" s="83"/>
      <c r="CGR176" s="83"/>
      <c r="CGS176" s="83"/>
      <c r="CGT176" s="83"/>
      <c r="CGU176" s="83"/>
      <c r="CGV176" s="83"/>
      <c r="CGW176" s="83"/>
      <c r="CGX176" s="83"/>
      <c r="CGY176" s="83"/>
      <c r="CGZ176" s="83"/>
      <c r="CHA176" s="83"/>
      <c r="CHB176" s="83"/>
      <c r="CHC176" s="83"/>
      <c r="CHD176" s="83"/>
      <c r="CHE176" s="83"/>
      <c r="CHF176" s="83"/>
      <c r="CHG176" s="83"/>
      <c r="CHH176" s="83"/>
      <c r="CHI176" s="83"/>
      <c r="CHJ176" s="83"/>
      <c r="CHK176" s="83"/>
      <c r="CHL176" s="83"/>
      <c r="CHM176" s="83"/>
      <c r="CHN176" s="83"/>
      <c r="CHO176" s="83"/>
      <c r="CHP176" s="83"/>
      <c r="CHQ176" s="83"/>
      <c r="CHR176" s="83"/>
      <c r="CHS176" s="83"/>
      <c r="CHT176" s="83"/>
      <c r="CHU176" s="83"/>
      <c r="CHV176" s="83"/>
      <c r="CHW176" s="83"/>
      <c r="CHX176" s="83"/>
      <c r="CHY176" s="83"/>
      <c r="CHZ176" s="83"/>
      <c r="CIA176" s="83"/>
      <c r="CIB176" s="83"/>
      <c r="CIC176" s="83"/>
      <c r="CID176" s="83"/>
      <c r="CIE176" s="83"/>
      <c r="CIF176" s="83"/>
      <c r="CIG176" s="83"/>
      <c r="CIH176" s="83"/>
      <c r="CII176" s="83"/>
      <c r="CIJ176" s="83"/>
      <c r="CIK176" s="83"/>
      <c r="CIL176" s="83"/>
      <c r="CIM176" s="83"/>
      <c r="CIN176" s="83"/>
      <c r="CIO176" s="83"/>
      <c r="CIP176" s="83"/>
      <c r="CIQ176" s="83"/>
      <c r="CIR176" s="83"/>
      <c r="CIS176" s="83"/>
      <c r="CIT176" s="83"/>
      <c r="CIU176" s="83"/>
      <c r="CIV176" s="83"/>
      <c r="CIW176" s="83"/>
      <c r="CIX176" s="83"/>
      <c r="CIY176" s="83"/>
      <c r="CIZ176" s="83"/>
      <c r="CJA176" s="83"/>
      <c r="CJB176" s="83"/>
      <c r="CJC176" s="83"/>
      <c r="CJD176" s="83"/>
      <c r="CJE176" s="83"/>
      <c r="CJF176" s="83"/>
      <c r="CJG176" s="83"/>
      <c r="CJH176" s="83"/>
      <c r="CJI176" s="83"/>
      <c r="CJJ176" s="83"/>
      <c r="CJK176" s="83"/>
      <c r="CJL176" s="83"/>
      <c r="CJM176" s="83"/>
      <c r="CJN176" s="83"/>
      <c r="CJO176" s="83"/>
      <c r="CJP176" s="83"/>
      <c r="CJQ176" s="83"/>
      <c r="CJR176" s="83"/>
      <c r="CJS176" s="83"/>
      <c r="CJT176" s="83"/>
      <c r="CJU176" s="83"/>
      <c r="CJV176" s="83"/>
      <c r="CJW176" s="83"/>
      <c r="CJX176" s="83"/>
      <c r="CJY176" s="83"/>
      <c r="CJZ176" s="83"/>
      <c r="CKA176" s="83"/>
      <c r="CKB176" s="83"/>
      <c r="CKC176" s="83"/>
      <c r="CKD176" s="83"/>
      <c r="CKE176" s="83"/>
      <c r="CKF176" s="83"/>
      <c r="CKG176" s="83"/>
      <c r="CKH176" s="83"/>
      <c r="CKI176" s="83"/>
      <c r="CKJ176" s="83"/>
      <c r="CKK176" s="83"/>
      <c r="CKL176" s="83"/>
      <c r="CKM176" s="83"/>
      <c r="CKN176" s="83"/>
      <c r="CKO176" s="83"/>
      <c r="CKP176" s="83"/>
      <c r="CKQ176" s="83"/>
      <c r="CKR176" s="83"/>
      <c r="CKS176" s="83"/>
      <c r="CKT176" s="83"/>
      <c r="CKU176" s="83"/>
      <c r="CKV176" s="83"/>
      <c r="CKW176" s="83"/>
      <c r="CKX176" s="83"/>
      <c r="CKY176" s="83"/>
      <c r="CKZ176" s="83"/>
      <c r="CLA176" s="83"/>
      <c r="CLB176" s="83"/>
      <c r="CLC176" s="83"/>
      <c r="CLD176" s="83"/>
      <c r="CLE176" s="83"/>
      <c r="CLF176" s="83"/>
      <c r="CLG176" s="83"/>
      <c r="CLH176" s="83"/>
      <c r="CLI176" s="83"/>
      <c r="CLJ176" s="83"/>
      <c r="CLK176" s="83"/>
      <c r="CLL176" s="83"/>
      <c r="CLM176" s="83"/>
      <c r="CLN176" s="83"/>
      <c r="CLO176" s="83"/>
      <c r="CLP176" s="83"/>
      <c r="CLQ176" s="83"/>
      <c r="CLR176" s="83"/>
      <c r="CLS176" s="83"/>
      <c r="CLT176" s="83"/>
      <c r="CLU176" s="83"/>
      <c r="CLV176" s="83"/>
      <c r="CLW176" s="83"/>
      <c r="CLX176" s="83"/>
      <c r="CLY176" s="83"/>
      <c r="CLZ176" s="83"/>
      <c r="CMA176" s="83"/>
      <c r="CMB176" s="83"/>
      <c r="CMC176" s="83"/>
      <c r="CMD176" s="83"/>
      <c r="CME176" s="83"/>
      <c r="CMF176" s="83"/>
      <c r="CMG176" s="83"/>
      <c r="CMH176" s="83"/>
      <c r="CMI176" s="83"/>
      <c r="CMJ176" s="83"/>
      <c r="CMK176" s="83"/>
      <c r="CML176" s="83"/>
      <c r="CMM176" s="83"/>
      <c r="CMN176" s="83"/>
      <c r="CMO176" s="83"/>
      <c r="CMP176" s="83"/>
      <c r="CMQ176" s="83"/>
      <c r="CMR176" s="83"/>
      <c r="CMS176" s="83"/>
      <c r="CMT176" s="83"/>
      <c r="CMU176" s="83"/>
      <c r="CMV176" s="83"/>
      <c r="CMW176" s="83"/>
      <c r="CMX176" s="83"/>
      <c r="CMY176" s="83"/>
      <c r="CMZ176" s="83"/>
      <c r="CNA176" s="83"/>
      <c r="CNB176" s="83"/>
      <c r="CNC176" s="83"/>
      <c r="CND176" s="83"/>
      <c r="CNE176" s="83"/>
      <c r="CNF176" s="83"/>
      <c r="CNG176" s="83"/>
      <c r="CNH176" s="83"/>
      <c r="CNI176" s="83"/>
      <c r="CNJ176" s="83"/>
      <c r="CNK176" s="83"/>
      <c r="CNL176" s="83"/>
      <c r="CNM176" s="83"/>
      <c r="CNN176" s="83"/>
      <c r="CNO176" s="83"/>
      <c r="CNP176" s="83"/>
      <c r="CNQ176" s="83"/>
      <c r="CNR176" s="83"/>
      <c r="CNS176" s="83"/>
      <c r="CNT176" s="83"/>
      <c r="CNU176" s="83"/>
      <c r="CNV176" s="83"/>
      <c r="CNW176" s="83"/>
      <c r="CNX176" s="83"/>
      <c r="CNY176" s="83"/>
      <c r="CNZ176" s="83"/>
      <c r="COA176" s="83"/>
      <c r="COB176" s="83"/>
      <c r="COC176" s="83"/>
      <c r="COD176" s="83"/>
      <c r="COE176" s="83"/>
      <c r="COF176" s="83"/>
      <c r="COG176" s="83"/>
      <c r="COH176" s="83"/>
      <c r="COI176" s="83"/>
      <c r="COJ176" s="83"/>
      <c r="COK176" s="83"/>
      <c r="COL176" s="83"/>
      <c r="COM176" s="83"/>
      <c r="CON176" s="83"/>
      <c r="COO176" s="83"/>
      <c r="COP176" s="83"/>
      <c r="COQ176" s="83"/>
      <c r="COR176" s="83"/>
      <c r="COS176" s="83"/>
      <c r="COT176" s="83"/>
      <c r="COU176" s="83"/>
      <c r="COV176" s="83"/>
      <c r="COW176" s="83"/>
      <c r="COX176" s="83"/>
      <c r="COY176" s="83"/>
      <c r="COZ176" s="83"/>
      <c r="CPA176" s="83"/>
      <c r="CPB176" s="83"/>
      <c r="CPC176" s="83"/>
      <c r="CPD176" s="83"/>
      <c r="CPE176" s="83"/>
      <c r="CPF176" s="83"/>
      <c r="CPG176" s="83"/>
      <c r="CPH176" s="83"/>
      <c r="CPI176" s="83"/>
      <c r="CPJ176" s="83"/>
      <c r="CPK176" s="83"/>
      <c r="CPL176" s="83"/>
      <c r="CPM176" s="83"/>
      <c r="CPN176" s="83"/>
      <c r="CPO176" s="83"/>
      <c r="CPP176" s="83"/>
      <c r="CPQ176" s="83"/>
      <c r="CPR176" s="83"/>
      <c r="CPS176" s="83"/>
      <c r="CPT176" s="83"/>
      <c r="CPU176" s="83"/>
      <c r="CPV176" s="83"/>
      <c r="CPW176" s="83"/>
      <c r="CPX176" s="83"/>
      <c r="CPY176" s="83"/>
      <c r="CPZ176" s="83"/>
      <c r="CQA176" s="83"/>
      <c r="CQB176" s="83"/>
      <c r="CQC176" s="83"/>
      <c r="CQD176" s="83"/>
      <c r="CQE176" s="83"/>
      <c r="CQF176" s="83"/>
      <c r="CQG176" s="83"/>
      <c r="CQH176" s="83"/>
      <c r="CQI176" s="83"/>
      <c r="CQJ176" s="83"/>
      <c r="CQK176" s="83"/>
      <c r="CQL176" s="83"/>
      <c r="CQM176" s="83"/>
      <c r="CQN176" s="83"/>
      <c r="CQO176" s="83"/>
      <c r="CQP176" s="83"/>
      <c r="CQQ176" s="83"/>
      <c r="CQR176" s="83"/>
      <c r="CQS176" s="83"/>
      <c r="CQT176" s="83"/>
      <c r="CQU176" s="83"/>
      <c r="CQV176" s="83"/>
      <c r="CQW176" s="83"/>
      <c r="CQX176" s="83"/>
      <c r="CQY176" s="83"/>
      <c r="CQZ176" s="83"/>
      <c r="CRA176" s="83"/>
      <c r="CRB176" s="83"/>
      <c r="CRC176" s="83"/>
      <c r="CRD176" s="83"/>
      <c r="CRE176" s="83"/>
      <c r="CRF176" s="83"/>
      <c r="CRG176" s="83"/>
      <c r="CRH176" s="83"/>
      <c r="CRI176" s="83"/>
      <c r="CRJ176" s="83"/>
      <c r="CRK176" s="83"/>
      <c r="CRL176" s="83"/>
      <c r="CRM176" s="83"/>
      <c r="CRN176" s="83"/>
      <c r="CRO176" s="83"/>
      <c r="CRP176" s="83"/>
      <c r="CRQ176" s="83"/>
      <c r="CRR176" s="83"/>
      <c r="CRS176" s="83"/>
      <c r="CRT176" s="83"/>
      <c r="CRU176" s="83"/>
      <c r="CRV176" s="83"/>
      <c r="CRW176" s="83"/>
      <c r="CRX176" s="83"/>
      <c r="CRY176" s="83"/>
      <c r="CRZ176" s="83"/>
      <c r="CSA176" s="83"/>
      <c r="CSB176" s="83"/>
      <c r="CSC176" s="83"/>
      <c r="CSD176" s="83"/>
      <c r="CSE176" s="83"/>
      <c r="CSF176" s="83"/>
      <c r="CSG176" s="83"/>
      <c r="CSH176" s="83"/>
      <c r="CSI176" s="83"/>
      <c r="CSJ176" s="83"/>
      <c r="CSK176" s="83"/>
      <c r="CSL176" s="83"/>
      <c r="CSM176" s="83"/>
      <c r="CSN176" s="83"/>
      <c r="CSO176" s="83"/>
      <c r="CSP176" s="83"/>
      <c r="CSQ176" s="83"/>
      <c r="CSR176" s="83"/>
      <c r="CSS176" s="83"/>
      <c r="CST176" s="83"/>
      <c r="CSU176" s="83"/>
      <c r="CSV176" s="83"/>
      <c r="CSW176" s="83"/>
      <c r="CSX176" s="83"/>
      <c r="CSY176" s="83"/>
      <c r="CSZ176" s="83"/>
      <c r="CTA176" s="83"/>
      <c r="CTB176" s="83"/>
      <c r="CTC176" s="83"/>
      <c r="CTD176" s="83"/>
      <c r="CTE176" s="83"/>
      <c r="CTF176" s="83"/>
      <c r="CTG176" s="83"/>
      <c r="CTH176" s="83"/>
      <c r="CTI176" s="83"/>
      <c r="CTJ176" s="83"/>
      <c r="CTK176" s="83"/>
      <c r="CTL176" s="83"/>
      <c r="CTM176" s="83"/>
      <c r="CTN176" s="83"/>
      <c r="CTO176" s="83"/>
      <c r="CTP176" s="83"/>
      <c r="CTQ176" s="83"/>
      <c r="CTR176" s="83"/>
      <c r="CTS176" s="83"/>
      <c r="CTT176" s="83"/>
      <c r="CTU176" s="83"/>
      <c r="CTV176" s="83"/>
      <c r="CTW176" s="83"/>
      <c r="CTX176" s="83"/>
      <c r="CTY176" s="83"/>
      <c r="CTZ176" s="83"/>
      <c r="CUA176" s="83"/>
      <c r="CUB176" s="83"/>
      <c r="CUC176" s="83"/>
      <c r="CUD176" s="83"/>
      <c r="CUE176" s="83"/>
      <c r="CUF176" s="83"/>
      <c r="CUG176" s="83"/>
      <c r="CUH176" s="83"/>
      <c r="CUI176" s="83"/>
      <c r="CUJ176" s="83"/>
      <c r="CUK176" s="83"/>
      <c r="CUL176" s="83"/>
      <c r="CUM176" s="83"/>
      <c r="CUN176" s="83"/>
      <c r="CUO176" s="83"/>
      <c r="CUP176" s="83"/>
      <c r="CUQ176" s="83"/>
      <c r="CUR176" s="83"/>
      <c r="CUS176" s="83"/>
      <c r="CUT176" s="83"/>
      <c r="CUU176" s="83"/>
      <c r="CUV176" s="83"/>
      <c r="CUW176" s="83"/>
      <c r="CUX176" s="83"/>
      <c r="CUY176" s="83"/>
      <c r="CUZ176" s="83"/>
      <c r="CVA176" s="83"/>
      <c r="CVB176" s="83"/>
      <c r="CVC176" s="83"/>
      <c r="CVD176" s="83"/>
      <c r="CVE176" s="83"/>
      <c r="CVF176" s="83"/>
      <c r="CVG176" s="83"/>
      <c r="CVH176" s="83"/>
      <c r="CVI176" s="83"/>
      <c r="CVJ176" s="83"/>
      <c r="CVK176" s="83"/>
      <c r="CVL176" s="83"/>
      <c r="CVM176" s="83"/>
      <c r="CVN176" s="83"/>
      <c r="CVO176" s="83"/>
      <c r="CVP176" s="83"/>
      <c r="CVQ176" s="83"/>
      <c r="CVR176" s="83"/>
      <c r="CVS176" s="83"/>
      <c r="CVT176" s="83"/>
      <c r="CVU176" s="83"/>
      <c r="CVV176" s="83"/>
      <c r="CVW176" s="83"/>
      <c r="CVX176" s="83"/>
      <c r="CVY176" s="83"/>
      <c r="CVZ176" s="83"/>
      <c r="CWA176" s="83"/>
      <c r="CWB176" s="83"/>
      <c r="CWC176" s="83"/>
      <c r="CWD176" s="83"/>
      <c r="CWE176" s="83"/>
      <c r="CWF176" s="83"/>
      <c r="CWG176" s="83"/>
      <c r="CWH176" s="83"/>
      <c r="CWI176" s="83"/>
      <c r="CWJ176" s="83"/>
      <c r="CWK176" s="83"/>
      <c r="CWL176" s="83"/>
      <c r="CWM176" s="83"/>
      <c r="CWN176" s="83"/>
      <c r="CWO176" s="83"/>
      <c r="CWP176" s="83"/>
      <c r="CWQ176" s="83"/>
      <c r="CWR176" s="83"/>
      <c r="CWS176" s="83"/>
      <c r="CWT176" s="83"/>
      <c r="CWU176" s="83"/>
      <c r="CWV176" s="83"/>
      <c r="CWW176" s="83"/>
      <c r="CWX176" s="83"/>
      <c r="CWY176" s="83"/>
      <c r="CWZ176" s="83"/>
      <c r="CXA176" s="83"/>
      <c r="CXB176" s="83"/>
      <c r="CXC176" s="83"/>
      <c r="CXD176" s="83"/>
      <c r="CXE176" s="83"/>
      <c r="CXF176" s="83"/>
      <c r="CXG176" s="83"/>
      <c r="CXH176" s="83"/>
      <c r="CXI176" s="83"/>
      <c r="CXJ176" s="83"/>
      <c r="CXK176" s="83"/>
      <c r="CXL176" s="83"/>
      <c r="CXM176" s="83"/>
      <c r="CXN176" s="83"/>
      <c r="CXO176" s="83"/>
      <c r="CXP176" s="83"/>
      <c r="CXQ176" s="83"/>
      <c r="CXR176" s="83"/>
      <c r="CXS176" s="83"/>
      <c r="CXT176" s="83"/>
      <c r="CXU176" s="83"/>
      <c r="CXV176" s="83"/>
      <c r="CXW176" s="83"/>
      <c r="CXX176" s="83"/>
      <c r="CXY176" s="83"/>
      <c r="CXZ176" s="83"/>
      <c r="CYA176" s="83"/>
      <c r="CYB176" s="83"/>
      <c r="CYC176" s="83"/>
      <c r="CYD176" s="83"/>
      <c r="CYE176" s="83"/>
      <c r="CYF176" s="83"/>
      <c r="CYG176" s="83"/>
      <c r="CYH176" s="83"/>
      <c r="CYI176" s="83"/>
      <c r="CYJ176" s="83"/>
      <c r="CYK176" s="83"/>
      <c r="CYL176" s="83"/>
      <c r="CYM176" s="83"/>
      <c r="CYN176" s="83"/>
      <c r="CYO176" s="83"/>
      <c r="CYP176" s="83"/>
      <c r="CYQ176" s="83"/>
      <c r="CYR176" s="83"/>
      <c r="CYS176" s="83"/>
      <c r="CYT176" s="83"/>
      <c r="CYU176" s="83"/>
      <c r="CYV176" s="83"/>
      <c r="CYW176" s="83"/>
      <c r="CYX176" s="83"/>
      <c r="CYY176" s="83"/>
      <c r="CYZ176" s="83"/>
      <c r="CZA176" s="83"/>
      <c r="CZB176" s="83"/>
      <c r="CZC176" s="83"/>
      <c r="CZD176" s="83"/>
      <c r="CZE176" s="83"/>
      <c r="CZF176" s="83"/>
      <c r="CZG176" s="83"/>
      <c r="CZH176" s="83"/>
      <c r="CZI176" s="83"/>
      <c r="CZJ176" s="83"/>
      <c r="CZK176" s="83"/>
      <c r="CZL176" s="83"/>
      <c r="CZM176" s="83"/>
      <c r="CZN176" s="83"/>
      <c r="CZO176" s="83"/>
      <c r="CZP176" s="83"/>
      <c r="CZQ176" s="83"/>
      <c r="CZR176" s="83"/>
      <c r="CZS176" s="83"/>
      <c r="CZT176" s="83"/>
      <c r="CZU176" s="83"/>
      <c r="CZV176" s="83"/>
      <c r="CZW176" s="83"/>
      <c r="CZX176" s="83"/>
      <c r="CZY176" s="83"/>
      <c r="CZZ176" s="83"/>
      <c r="DAA176" s="83"/>
      <c r="DAB176" s="83"/>
      <c r="DAC176" s="83"/>
      <c r="DAD176" s="83"/>
      <c r="DAE176" s="83"/>
      <c r="DAF176" s="83"/>
      <c r="DAG176" s="83"/>
      <c r="DAH176" s="83"/>
      <c r="DAI176" s="83"/>
      <c r="DAJ176" s="83"/>
      <c r="DAK176" s="83"/>
      <c r="DAL176" s="83"/>
      <c r="DAM176" s="83"/>
      <c r="DAN176" s="83"/>
      <c r="DAO176" s="83"/>
      <c r="DAP176" s="83"/>
      <c r="DAQ176" s="83"/>
      <c r="DAR176" s="83"/>
      <c r="DAS176" s="83"/>
      <c r="DAT176" s="83"/>
      <c r="DAU176" s="83"/>
      <c r="DAV176" s="83"/>
      <c r="DAW176" s="83"/>
      <c r="DAX176" s="83"/>
      <c r="DAY176" s="83"/>
      <c r="DAZ176" s="83"/>
      <c r="DBA176" s="83"/>
      <c r="DBB176" s="83"/>
      <c r="DBC176" s="83"/>
      <c r="DBD176" s="83"/>
      <c r="DBE176" s="83"/>
      <c r="DBF176" s="83"/>
      <c r="DBG176" s="83"/>
      <c r="DBH176" s="83"/>
      <c r="DBI176" s="83"/>
      <c r="DBJ176" s="83"/>
      <c r="DBK176" s="83"/>
      <c r="DBL176" s="83"/>
      <c r="DBM176" s="83"/>
      <c r="DBN176" s="83"/>
      <c r="DBO176" s="83"/>
      <c r="DBP176" s="83"/>
      <c r="DBQ176" s="83"/>
      <c r="DBR176" s="83"/>
      <c r="DBS176" s="83"/>
      <c r="DBT176" s="83"/>
      <c r="DBU176" s="83"/>
      <c r="DBV176" s="83"/>
      <c r="DBW176" s="83"/>
      <c r="DBX176" s="83"/>
      <c r="DBY176" s="83"/>
      <c r="DBZ176" s="83"/>
      <c r="DCA176" s="83"/>
      <c r="DCB176" s="83"/>
      <c r="DCC176" s="83"/>
      <c r="DCD176" s="83"/>
      <c r="DCE176" s="83"/>
      <c r="DCF176" s="83"/>
      <c r="DCG176" s="83"/>
      <c r="DCH176" s="83"/>
      <c r="DCI176" s="83"/>
      <c r="DCJ176" s="83"/>
      <c r="DCK176" s="83"/>
      <c r="DCL176" s="83"/>
      <c r="DCM176" s="83"/>
      <c r="DCN176" s="83"/>
      <c r="DCO176" s="83"/>
      <c r="DCP176" s="83"/>
      <c r="DCQ176" s="83"/>
      <c r="DCR176" s="83"/>
      <c r="DCS176" s="83"/>
      <c r="DCT176" s="83"/>
      <c r="DCU176" s="83"/>
      <c r="DCV176" s="83"/>
      <c r="DCW176" s="83"/>
      <c r="DCX176" s="83"/>
      <c r="DCY176" s="83"/>
      <c r="DCZ176" s="83"/>
      <c r="DDA176" s="83"/>
      <c r="DDB176" s="83"/>
      <c r="DDC176" s="83"/>
      <c r="DDD176" s="83"/>
      <c r="DDE176" s="83"/>
      <c r="DDF176" s="83"/>
      <c r="DDG176" s="83"/>
      <c r="DDH176" s="83"/>
      <c r="DDI176" s="83"/>
      <c r="DDJ176" s="83"/>
      <c r="DDK176" s="83"/>
      <c r="DDL176" s="83"/>
      <c r="DDM176" s="83"/>
      <c r="DDN176" s="83"/>
      <c r="DDO176" s="83"/>
      <c r="DDP176" s="83"/>
      <c r="DDQ176" s="83"/>
      <c r="DDR176" s="83"/>
      <c r="DDS176" s="83"/>
      <c r="DDT176" s="83"/>
      <c r="DDU176" s="83"/>
      <c r="DDV176" s="83"/>
      <c r="DDW176" s="83"/>
      <c r="DDX176" s="83"/>
      <c r="DDY176" s="83"/>
      <c r="DDZ176" s="83"/>
      <c r="DEA176" s="83"/>
      <c r="DEB176" s="83"/>
      <c r="DEC176" s="83"/>
      <c r="DED176" s="83"/>
      <c r="DEE176" s="83"/>
      <c r="DEF176" s="83"/>
      <c r="DEG176" s="83"/>
      <c r="DEH176" s="83"/>
      <c r="DEI176" s="83"/>
      <c r="DEJ176" s="83"/>
      <c r="DEK176" s="83"/>
      <c r="DEL176" s="83"/>
      <c r="DEM176" s="83"/>
      <c r="DEN176" s="83"/>
      <c r="DEO176" s="83"/>
      <c r="DEP176" s="83"/>
      <c r="DEQ176" s="83"/>
      <c r="DER176" s="83"/>
      <c r="DES176" s="83"/>
      <c r="DET176" s="83"/>
      <c r="DEU176" s="83"/>
      <c r="DEV176" s="83"/>
      <c r="DEW176" s="83"/>
      <c r="DEX176" s="83"/>
      <c r="DEY176" s="83"/>
      <c r="DEZ176" s="83"/>
      <c r="DFA176" s="83"/>
      <c r="DFB176" s="83"/>
      <c r="DFC176" s="83"/>
      <c r="DFD176" s="83"/>
      <c r="DFE176" s="83"/>
      <c r="DFF176" s="83"/>
      <c r="DFG176" s="83"/>
      <c r="DFH176" s="83"/>
      <c r="DFI176" s="83"/>
      <c r="DFJ176" s="83"/>
      <c r="DFK176" s="83"/>
      <c r="DFL176" s="83"/>
      <c r="DFM176" s="83"/>
      <c r="DFN176" s="83"/>
      <c r="DFO176" s="83"/>
      <c r="DFP176" s="83"/>
      <c r="DFQ176" s="83"/>
      <c r="DFR176" s="83"/>
      <c r="DFS176" s="83"/>
      <c r="DFT176" s="83"/>
      <c r="DFU176" s="83"/>
      <c r="DFV176" s="83"/>
      <c r="DFW176" s="83"/>
      <c r="DFX176" s="83"/>
      <c r="DFY176" s="83"/>
      <c r="DFZ176" s="83"/>
      <c r="DGA176" s="83"/>
      <c r="DGB176" s="83"/>
      <c r="DGC176" s="83"/>
      <c r="DGD176" s="83"/>
      <c r="DGE176" s="83"/>
      <c r="DGF176" s="83"/>
      <c r="DGG176" s="83"/>
      <c r="DGH176" s="83"/>
      <c r="DGI176" s="83"/>
      <c r="DGJ176" s="83"/>
      <c r="DGK176" s="83"/>
      <c r="DGL176" s="83"/>
      <c r="DGM176" s="83"/>
      <c r="DGN176" s="83"/>
      <c r="DGO176" s="83"/>
      <c r="DGP176" s="83"/>
      <c r="DGQ176" s="83"/>
      <c r="DGR176" s="83"/>
      <c r="DGS176" s="83"/>
      <c r="DGT176" s="83"/>
      <c r="DGU176" s="83"/>
      <c r="DGV176" s="83"/>
      <c r="DGW176" s="83"/>
      <c r="DGX176" s="83"/>
      <c r="DGY176" s="83"/>
      <c r="DGZ176" s="83"/>
      <c r="DHA176" s="83"/>
      <c r="DHB176" s="83"/>
      <c r="DHC176" s="83"/>
      <c r="DHD176" s="83"/>
      <c r="DHE176" s="83"/>
      <c r="DHF176" s="83"/>
      <c r="DHG176" s="83"/>
      <c r="DHH176" s="83"/>
      <c r="DHI176" s="83"/>
      <c r="DHJ176" s="83"/>
      <c r="DHK176" s="83"/>
      <c r="DHL176" s="83"/>
      <c r="DHM176" s="83"/>
      <c r="DHN176" s="83"/>
      <c r="DHO176" s="83"/>
      <c r="DHP176" s="83"/>
      <c r="DHQ176" s="83"/>
      <c r="DHR176" s="83"/>
      <c r="DHS176" s="83"/>
      <c r="DHT176" s="83"/>
      <c r="DHU176" s="83"/>
      <c r="DHV176" s="83"/>
      <c r="DHW176" s="83"/>
      <c r="DHX176" s="83"/>
      <c r="DHY176" s="83"/>
      <c r="DHZ176" s="83"/>
      <c r="DIA176" s="83"/>
      <c r="DIB176" s="83"/>
      <c r="DIC176" s="83"/>
      <c r="DID176" s="83"/>
      <c r="DIE176" s="83"/>
      <c r="DIF176" s="83"/>
      <c r="DIG176" s="83"/>
      <c r="DIH176" s="83"/>
      <c r="DII176" s="83"/>
      <c r="DIJ176" s="83"/>
      <c r="DIK176" s="83"/>
      <c r="DIL176" s="83"/>
      <c r="DIM176" s="83"/>
      <c r="DIN176" s="83"/>
      <c r="DIO176" s="83"/>
      <c r="DIP176" s="83"/>
      <c r="DIQ176" s="83"/>
      <c r="DIR176" s="83"/>
      <c r="DIS176" s="83"/>
      <c r="DIT176" s="83"/>
      <c r="DIU176" s="83"/>
      <c r="DIV176" s="83"/>
      <c r="DIW176" s="83"/>
      <c r="DIX176" s="83"/>
      <c r="DIY176" s="83"/>
      <c r="DIZ176" s="83"/>
      <c r="DJA176" s="83"/>
      <c r="DJB176" s="83"/>
      <c r="DJC176" s="83"/>
      <c r="DJD176" s="83"/>
      <c r="DJE176" s="83"/>
      <c r="DJF176" s="83"/>
      <c r="DJG176" s="83"/>
      <c r="DJH176" s="83"/>
      <c r="DJI176" s="83"/>
      <c r="DJJ176" s="83"/>
      <c r="DJK176" s="83"/>
      <c r="DJL176" s="83"/>
      <c r="DJM176" s="83"/>
      <c r="DJN176" s="83"/>
      <c r="DJO176" s="83"/>
      <c r="DJP176" s="83"/>
      <c r="DJQ176" s="83"/>
      <c r="DJR176" s="83"/>
      <c r="DJS176" s="83"/>
      <c r="DJT176" s="83"/>
      <c r="DJU176" s="83"/>
      <c r="DJV176" s="83"/>
      <c r="DJW176" s="83"/>
      <c r="DJX176" s="83"/>
      <c r="DJY176" s="83"/>
      <c r="DJZ176" s="83"/>
      <c r="DKA176" s="83"/>
      <c r="DKB176" s="83"/>
      <c r="DKC176" s="83"/>
      <c r="DKD176" s="83"/>
      <c r="DKE176" s="83"/>
      <c r="DKF176" s="83"/>
      <c r="DKG176" s="83"/>
      <c r="DKH176" s="83"/>
      <c r="DKI176" s="83"/>
      <c r="DKJ176" s="83"/>
      <c r="DKK176" s="83"/>
      <c r="DKL176" s="83"/>
      <c r="DKM176" s="83"/>
      <c r="DKN176" s="83"/>
      <c r="DKO176" s="83"/>
      <c r="DKP176" s="83"/>
      <c r="DKQ176" s="83"/>
      <c r="DKR176" s="83"/>
      <c r="DKS176" s="83"/>
      <c r="DKT176" s="83"/>
      <c r="DKU176" s="83"/>
      <c r="DKV176" s="83"/>
      <c r="DKW176" s="83"/>
      <c r="DKX176" s="83"/>
      <c r="DKY176" s="83"/>
      <c r="DKZ176" s="83"/>
      <c r="DLA176" s="83"/>
      <c r="DLB176" s="83"/>
      <c r="DLC176" s="83"/>
      <c r="DLD176" s="83"/>
      <c r="DLE176" s="83"/>
      <c r="DLF176" s="83"/>
      <c r="DLG176" s="83"/>
      <c r="DLH176" s="83"/>
      <c r="DLI176" s="83"/>
      <c r="DLJ176" s="83"/>
      <c r="DLK176" s="83"/>
      <c r="DLL176" s="83"/>
      <c r="DLM176" s="83"/>
      <c r="DLN176" s="83"/>
      <c r="DLO176" s="83"/>
      <c r="DLP176" s="83"/>
      <c r="DLQ176" s="83"/>
      <c r="DLR176" s="83"/>
      <c r="DLS176" s="83"/>
      <c r="DLT176" s="83"/>
      <c r="DLU176" s="83"/>
      <c r="DLV176" s="83"/>
      <c r="DLW176" s="83"/>
      <c r="DLX176" s="83"/>
      <c r="DLY176" s="83"/>
      <c r="DLZ176" s="83"/>
      <c r="DMA176" s="83"/>
      <c r="DMB176" s="83"/>
      <c r="DMC176" s="83"/>
      <c r="DMD176" s="83"/>
      <c r="DME176" s="83"/>
      <c r="DMF176" s="83"/>
      <c r="DMG176" s="83"/>
      <c r="DMH176" s="83"/>
      <c r="DMI176" s="83"/>
      <c r="DMJ176" s="83"/>
      <c r="DMK176" s="83"/>
      <c r="DML176" s="83"/>
      <c r="DMM176" s="83"/>
      <c r="DMN176" s="83"/>
      <c r="DMO176" s="83"/>
      <c r="DMP176" s="83"/>
      <c r="DMQ176" s="83"/>
      <c r="DMR176" s="83"/>
      <c r="DMS176" s="83"/>
      <c r="DMT176" s="83"/>
      <c r="DMU176" s="83"/>
      <c r="DMV176" s="83"/>
      <c r="DMW176" s="83"/>
      <c r="DMX176" s="83"/>
      <c r="DMY176" s="83"/>
      <c r="DMZ176" s="83"/>
      <c r="DNA176" s="83"/>
      <c r="DNB176" s="83"/>
      <c r="DNC176" s="83"/>
      <c r="DND176" s="83"/>
      <c r="DNE176" s="83"/>
      <c r="DNF176" s="83"/>
      <c r="DNG176" s="83"/>
      <c r="DNH176" s="83"/>
      <c r="DNI176" s="83"/>
      <c r="DNJ176" s="83"/>
      <c r="DNK176" s="83"/>
      <c r="DNL176" s="83"/>
      <c r="DNM176" s="83"/>
      <c r="DNN176" s="83"/>
      <c r="DNO176" s="83"/>
      <c r="DNP176" s="83"/>
      <c r="DNQ176" s="83"/>
      <c r="DNR176" s="83"/>
      <c r="DNS176" s="83"/>
      <c r="DNT176" s="83"/>
      <c r="DNU176" s="83"/>
      <c r="DNV176" s="83"/>
      <c r="DNW176" s="83"/>
      <c r="DNX176" s="83"/>
      <c r="DNY176" s="83"/>
      <c r="DNZ176" s="83"/>
      <c r="DOA176" s="83"/>
      <c r="DOB176" s="83"/>
      <c r="DOC176" s="83"/>
      <c r="DOD176" s="83"/>
      <c r="DOE176" s="83"/>
      <c r="DOF176" s="83"/>
      <c r="DOG176" s="83"/>
      <c r="DOH176" s="83"/>
      <c r="DOI176" s="83"/>
      <c r="DOJ176" s="83"/>
      <c r="DOK176" s="83"/>
      <c r="DOL176" s="83"/>
      <c r="DOM176" s="83"/>
      <c r="DON176" s="83"/>
      <c r="DOO176" s="83"/>
      <c r="DOP176" s="83"/>
      <c r="DOQ176" s="83"/>
      <c r="DOR176" s="83"/>
      <c r="DOS176" s="83"/>
      <c r="DOT176" s="83"/>
      <c r="DOU176" s="83"/>
      <c r="DOV176" s="83"/>
      <c r="DOW176" s="83"/>
      <c r="DOX176" s="83"/>
      <c r="DOY176" s="83"/>
      <c r="DOZ176" s="83"/>
      <c r="DPA176" s="83"/>
      <c r="DPB176" s="83"/>
      <c r="DPC176" s="83"/>
      <c r="DPD176" s="83"/>
      <c r="DPE176" s="83"/>
      <c r="DPF176" s="83"/>
      <c r="DPG176" s="83"/>
      <c r="DPH176" s="83"/>
      <c r="DPI176" s="83"/>
      <c r="DPJ176" s="83"/>
      <c r="DPK176" s="83"/>
      <c r="DPL176" s="83"/>
      <c r="DPM176" s="83"/>
      <c r="DPN176" s="83"/>
      <c r="DPO176" s="83"/>
      <c r="DPP176" s="83"/>
      <c r="DPQ176" s="83"/>
      <c r="DPR176" s="83"/>
      <c r="DPS176" s="83"/>
      <c r="DPT176" s="83"/>
      <c r="DPU176" s="83"/>
      <c r="DPV176" s="83"/>
      <c r="DPW176" s="83"/>
      <c r="DPX176" s="83"/>
      <c r="DPY176" s="83"/>
      <c r="DPZ176" s="83"/>
      <c r="DQA176" s="83"/>
      <c r="DQB176" s="83"/>
      <c r="DQC176" s="83"/>
      <c r="DQD176" s="83"/>
      <c r="DQE176" s="83"/>
      <c r="DQF176" s="83"/>
      <c r="DQG176" s="83"/>
      <c r="DQH176" s="83"/>
      <c r="DQI176" s="83"/>
      <c r="DQJ176" s="83"/>
      <c r="DQK176" s="83"/>
      <c r="DQL176" s="83"/>
      <c r="DQM176" s="83"/>
      <c r="DQN176" s="83"/>
      <c r="DQO176" s="83"/>
      <c r="DQP176" s="83"/>
      <c r="DQQ176" s="83"/>
      <c r="DQR176" s="83"/>
      <c r="DQS176" s="83"/>
      <c r="DQT176" s="83"/>
      <c r="DQU176" s="83"/>
      <c r="DQV176" s="83"/>
      <c r="DQW176" s="83"/>
      <c r="DQX176" s="83"/>
      <c r="DQY176" s="83"/>
      <c r="DQZ176" s="83"/>
      <c r="DRA176" s="83"/>
      <c r="DRB176" s="83"/>
      <c r="DRC176" s="83"/>
      <c r="DRD176" s="83"/>
      <c r="DRE176" s="83"/>
      <c r="DRF176" s="83"/>
      <c r="DRG176" s="83"/>
      <c r="DRH176" s="83"/>
      <c r="DRI176" s="83"/>
      <c r="DRJ176" s="83"/>
      <c r="DRK176" s="83"/>
      <c r="DRL176" s="83"/>
      <c r="DRM176" s="83"/>
      <c r="DRN176" s="83"/>
      <c r="DRO176" s="83"/>
      <c r="DRP176" s="83"/>
      <c r="DRQ176" s="83"/>
      <c r="DRR176" s="83"/>
      <c r="DRS176" s="83"/>
      <c r="DRT176" s="83"/>
      <c r="DRU176" s="83"/>
      <c r="DRV176" s="83"/>
      <c r="DRW176" s="83"/>
      <c r="DRX176" s="83"/>
      <c r="DRY176" s="83"/>
      <c r="DRZ176" s="83"/>
      <c r="DSA176" s="83"/>
      <c r="DSB176" s="83"/>
      <c r="DSC176" s="83"/>
      <c r="DSD176" s="83"/>
      <c r="DSE176" s="83"/>
      <c r="DSF176" s="83"/>
      <c r="DSG176" s="83"/>
      <c r="DSH176" s="83"/>
      <c r="DSI176" s="83"/>
      <c r="DSJ176" s="83"/>
      <c r="DSK176" s="83"/>
      <c r="DSL176" s="83"/>
      <c r="DSM176" s="83"/>
      <c r="DSN176" s="83"/>
      <c r="DSO176" s="83"/>
      <c r="DSP176" s="83"/>
      <c r="DSQ176" s="83"/>
      <c r="DSR176" s="83"/>
      <c r="DSS176" s="83"/>
      <c r="DST176" s="83"/>
      <c r="DSU176" s="83"/>
      <c r="DSV176" s="83"/>
      <c r="DSW176" s="83"/>
      <c r="DSX176" s="83"/>
      <c r="DSY176" s="83"/>
      <c r="DSZ176" s="83"/>
      <c r="DTA176" s="83"/>
      <c r="DTB176" s="83"/>
      <c r="DTC176" s="83"/>
      <c r="DTD176" s="83"/>
      <c r="DTE176" s="83"/>
      <c r="DTF176" s="83"/>
      <c r="DTG176" s="83"/>
      <c r="DTH176" s="83"/>
      <c r="DTI176" s="83"/>
      <c r="DTJ176" s="83"/>
      <c r="DTK176" s="83"/>
      <c r="DTL176" s="83"/>
      <c r="DTM176" s="83"/>
      <c r="DTN176" s="83"/>
      <c r="DTO176" s="83"/>
      <c r="DTP176" s="83"/>
      <c r="DTQ176" s="83"/>
      <c r="DTR176" s="83"/>
      <c r="DTS176" s="83"/>
      <c r="DTT176" s="83"/>
      <c r="DTU176" s="83"/>
      <c r="DTV176" s="83"/>
      <c r="DTW176" s="83"/>
      <c r="DTX176" s="83"/>
      <c r="DTY176" s="83"/>
      <c r="DTZ176" s="83"/>
      <c r="DUA176" s="83"/>
      <c r="DUB176" s="83"/>
      <c r="DUC176" s="83"/>
      <c r="DUD176" s="83"/>
      <c r="DUE176" s="83"/>
      <c r="DUF176" s="83"/>
      <c r="DUG176" s="83"/>
      <c r="DUH176" s="83"/>
      <c r="DUI176" s="83"/>
      <c r="DUJ176" s="83"/>
      <c r="DUK176" s="83"/>
      <c r="DUL176" s="83"/>
      <c r="DUM176" s="83"/>
      <c r="DUN176" s="83"/>
      <c r="DUO176" s="83"/>
      <c r="DUP176" s="83"/>
      <c r="DUQ176" s="83"/>
      <c r="DUR176" s="83"/>
      <c r="DUS176" s="83"/>
      <c r="DUT176" s="83"/>
      <c r="DUU176" s="83"/>
      <c r="DUV176" s="83"/>
      <c r="DUW176" s="83"/>
      <c r="DUX176" s="83"/>
      <c r="DUY176" s="83"/>
      <c r="DUZ176" s="83"/>
      <c r="DVA176" s="83"/>
      <c r="DVB176" s="83"/>
      <c r="DVC176" s="83"/>
      <c r="DVD176" s="83"/>
      <c r="DVE176" s="83"/>
      <c r="DVF176" s="83"/>
      <c r="DVG176" s="83"/>
      <c r="DVH176" s="83"/>
      <c r="DVI176" s="83"/>
      <c r="DVJ176" s="83"/>
      <c r="DVK176" s="83"/>
      <c r="DVL176" s="83"/>
      <c r="DVM176" s="83"/>
      <c r="DVN176" s="83"/>
      <c r="DVO176" s="83"/>
      <c r="DVP176" s="83"/>
      <c r="DVQ176" s="83"/>
      <c r="DVR176" s="83"/>
      <c r="DVS176" s="83"/>
      <c r="DVT176" s="83"/>
      <c r="DVU176" s="83"/>
      <c r="DVV176" s="83"/>
      <c r="DVW176" s="83"/>
      <c r="DVX176" s="83"/>
      <c r="DVY176" s="83"/>
      <c r="DVZ176" s="83"/>
      <c r="DWA176" s="83"/>
      <c r="DWB176" s="83"/>
      <c r="DWC176" s="83"/>
      <c r="DWD176" s="83"/>
      <c r="DWE176" s="83"/>
      <c r="DWF176" s="83"/>
      <c r="DWG176" s="83"/>
      <c r="DWH176" s="83"/>
      <c r="DWI176" s="83"/>
      <c r="DWJ176" s="83"/>
      <c r="DWK176" s="83"/>
      <c r="DWL176" s="83"/>
      <c r="DWM176" s="83"/>
      <c r="DWN176" s="83"/>
      <c r="DWO176" s="83"/>
      <c r="DWP176" s="83"/>
      <c r="DWQ176" s="83"/>
      <c r="DWR176" s="83"/>
      <c r="DWS176" s="83"/>
      <c r="DWT176" s="83"/>
      <c r="DWU176" s="83"/>
      <c r="DWV176" s="83"/>
      <c r="DWW176" s="83"/>
      <c r="DWX176" s="83"/>
      <c r="DWY176" s="83"/>
      <c r="DWZ176" s="83"/>
      <c r="DXA176" s="83"/>
      <c r="DXB176" s="83"/>
      <c r="DXC176" s="83"/>
      <c r="DXD176" s="83"/>
      <c r="DXE176" s="83"/>
      <c r="DXF176" s="83"/>
      <c r="DXG176" s="83"/>
      <c r="DXH176" s="83"/>
      <c r="DXI176" s="83"/>
      <c r="DXJ176" s="83"/>
      <c r="DXK176" s="83"/>
      <c r="DXL176" s="83"/>
      <c r="DXM176" s="83"/>
      <c r="DXN176" s="83"/>
      <c r="DXO176" s="83"/>
      <c r="DXP176" s="83"/>
      <c r="DXQ176" s="83"/>
      <c r="DXR176" s="83"/>
      <c r="DXS176" s="83"/>
      <c r="DXT176" s="83"/>
      <c r="DXU176" s="83"/>
      <c r="DXV176" s="83"/>
      <c r="DXW176" s="83"/>
      <c r="DXX176" s="83"/>
      <c r="DXY176" s="83"/>
      <c r="DXZ176" s="83"/>
      <c r="DYA176" s="83"/>
      <c r="DYB176" s="83"/>
      <c r="DYC176" s="83"/>
      <c r="DYD176" s="83"/>
      <c r="DYE176" s="83"/>
      <c r="DYF176" s="83"/>
      <c r="DYG176" s="83"/>
      <c r="DYH176" s="83"/>
      <c r="DYI176" s="83"/>
      <c r="DYJ176" s="83"/>
      <c r="DYK176" s="83"/>
      <c r="DYL176" s="83"/>
      <c r="DYM176" s="83"/>
      <c r="DYN176" s="83"/>
      <c r="DYO176" s="83"/>
      <c r="DYP176" s="83"/>
      <c r="DYQ176" s="83"/>
      <c r="DYR176" s="83"/>
      <c r="DYS176" s="83"/>
      <c r="DYT176" s="83"/>
      <c r="DYU176" s="83"/>
      <c r="DYV176" s="83"/>
      <c r="DYW176" s="83"/>
      <c r="DYX176" s="83"/>
      <c r="DYY176" s="83"/>
      <c r="DYZ176" s="83"/>
      <c r="DZA176" s="83"/>
      <c r="DZB176" s="83"/>
      <c r="DZC176" s="83"/>
      <c r="DZD176" s="83"/>
      <c r="DZE176" s="83"/>
      <c r="DZF176" s="83"/>
      <c r="DZG176" s="83"/>
      <c r="DZH176" s="83"/>
      <c r="DZI176" s="83"/>
      <c r="DZJ176" s="83"/>
      <c r="DZK176" s="83"/>
      <c r="DZL176" s="83"/>
      <c r="DZM176" s="83"/>
      <c r="DZN176" s="83"/>
      <c r="DZO176" s="83"/>
      <c r="DZP176" s="83"/>
      <c r="DZQ176" s="83"/>
      <c r="DZR176" s="83"/>
      <c r="DZS176" s="83"/>
      <c r="DZT176" s="83"/>
      <c r="DZU176" s="83"/>
      <c r="DZV176" s="83"/>
      <c r="DZW176" s="83"/>
      <c r="DZX176" s="83"/>
      <c r="DZY176" s="83"/>
      <c r="DZZ176" s="83"/>
      <c r="EAA176" s="83"/>
      <c r="EAB176" s="83"/>
      <c r="EAC176" s="83"/>
      <c r="EAD176" s="83"/>
      <c r="EAE176" s="83"/>
      <c r="EAF176" s="83"/>
      <c r="EAG176" s="83"/>
      <c r="EAH176" s="83"/>
      <c r="EAI176" s="83"/>
      <c r="EAJ176" s="83"/>
      <c r="EAK176" s="83"/>
      <c r="EAL176" s="83"/>
      <c r="EAM176" s="83"/>
      <c r="EAN176" s="83"/>
      <c r="EAO176" s="83"/>
      <c r="EAP176" s="83"/>
      <c r="EAQ176" s="83"/>
      <c r="EAR176" s="83"/>
      <c r="EAS176" s="83"/>
      <c r="EAT176" s="83"/>
      <c r="EAU176" s="83"/>
      <c r="EAV176" s="83"/>
      <c r="EAW176" s="83"/>
      <c r="EAX176" s="83"/>
      <c r="EAY176" s="83"/>
      <c r="EAZ176" s="83"/>
      <c r="EBA176" s="83"/>
      <c r="EBB176" s="83"/>
      <c r="EBC176" s="83"/>
      <c r="EBD176" s="83"/>
      <c r="EBE176" s="83"/>
      <c r="EBF176" s="83"/>
      <c r="EBG176" s="83"/>
      <c r="EBH176" s="83"/>
      <c r="EBI176" s="83"/>
      <c r="EBJ176" s="83"/>
      <c r="EBK176" s="83"/>
      <c r="EBL176" s="83"/>
      <c r="EBM176" s="83"/>
      <c r="EBN176" s="83"/>
      <c r="EBO176" s="83"/>
      <c r="EBP176" s="83"/>
      <c r="EBQ176" s="83"/>
      <c r="EBR176" s="83"/>
      <c r="EBS176" s="83"/>
      <c r="EBT176" s="83"/>
      <c r="EBU176" s="83"/>
      <c r="EBV176" s="83"/>
      <c r="EBW176" s="83"/>
      <c r="EBX176" s="83"/>
      <c r="EBY176" s="83"/>
      <c r="EBZ176" s="83"/>
      <c r="ECA176" s="83"/>
      <c r="ECB176" s="83"/>
      <c r="ECC176" s="83"/>
      <c r="ECD176" s="83"/>
      <c r="ECE176" s="83"/>
      <c r="ECF176" s="83"/>
      <c r="ECG176" s="83"/>
      <c r="ECH176" s="83"/>
      <c r="ECI176" s="83"/>
      <c r="ECJ176" s="83"/>
      <c r="ECK176" s="83"/>
      <c r="ECL176" s="83"/>
      <c r="ECM176" s="83"/>
      <c r="ECN176" s="83"/>
      <c r="ECO176" s="83"/>
      <c r="ECP176" s="83"/>
      <c r="ECQ176" s="83"/>
      <c r="ECR176" s="83"/>
      <c r="ECS176" s="83"/>
      <c r="ECT176" s="83"/>
      <c r="ECU176" s="83"/>
      <c r="ECV176" s="83"/>
      <c r="ECW176" s="83"/>
      <c r="ECX176" s="83"/>
      <c r="ECY176" s="83"/>
      <c r="ECZ176" s="83"/>
      <c r="EDA176" s="83"/>
      <c r="EDB176" s="83"/>
      <c r="EDC176" s="83"/>
      <c r="EDD176" s="83"/>
      <c r="EDE176" s="83"/>
      <c r="EDF176" s="83"/>
      <c r="EDG176" s="83"/>
      <c r="EDH176" s="83"/>
      <c r="EDI176" s="83"/>
      <c r="EDJ176" s="83"/>
      <c r="EDK176" s="83"/>
      <c r="EDL176" s="83"/>
      <c r="EDM176" s="83"/>
      <c r="EDN176" s="83"/>
      <c r="EDO176" s="83"/>
      <c r="EDP176" s="83"/>
      <c r="EDQ176" s="83"/>
      <c r="EDR176" s="83"/>
      <c r="EDS176" s="83"/>
      <c r="EDT176" s="83"/>
      <c r="EDU176" s="83"/>
      <c r="EDV176" s="83"/>
      <c r="EDW176" s="83"/>
      <c r="EDX176" s="83"/>
      <c r="EDY176" s="83"/>
      <c r="EDZ176" s="83"/>
      <c r="EEA176" s="83"/>
      <c r="EEB176" s="83"/>
      <c r="EEC176" s="83"/>
      <c r="EED176" s="83"/>
      <c r="EEE176" s="83"/>
      <c r="EEF176" s="83"/>
      <c r="EEG176" s="83"/>
      <c r="EEH176" s="83"/>
      <c r="EEI176" s="83"/>
      <c r="EEJ176" s="83"/>
      <c r="EEK176" s="83"/>
      <c r="EEL176" s="83"/>
      <c r="EEM176" s="83"/>
      <c r="EEN176" s="83"/>
      <c r="EEO176" s="83"/>
      <c r="EEP176" s="83"/>
      <c r="EEQ176" s="83"/>
      <c r="EER176" s="83"/>
      <c r="EES176" s="83"/>
      <c r="EET176" s="83"/>
      <c r="EEU176" s="83"/>
      <c r="EEV176" s="83"/>
      <c r="EEW176" s="83"/>
      <c r="EEX176" s="83"/>
      <c r="EEY176" s="83"/>
      <c r="EEZ176" s="83"/>
      <c r="EFA176" s="83"/>
      <c r="EFB176" s="83"/>
      <c r="EFC176" s="83"/>
      <c r="EFD176" s="83"/>
      <c r="EFE176" s="83"/>
      <c r="EFF176" s="83"/>
      <c r="EFG176" s="83"/>
      <c r="EFH176" s="83"/>
      <c r="EFI176" s="83"/>
      <c r="EFJ176" s="83"/>
      <c r="EFK176" s="83"/>
      <c r="EFL176" s="83"/>
      <c r="EFM176" s="83"/>
      <c r="EFN176" s="83"/>
      <c r="EFO176" s="83"/>
      <c r="EFP176" s="83"/>
      <c r="EFQ176" s="83"/>
      <c r="EFR176" s="83"/>
      <c r="EFS176" s="83"/>
      <c r="EFT176" s="83"/>
      <c r="EFU176" s="83"/>
      <c r="EFV176" s="83"/>
      <c r="EFW176" s="83"/>
      <c r="EFX176" s="83"/>
      <c r="EFY176" s="83"/>
      <c r="EFZ176" s="83"/>
      <c r="EGA176" s="83"/>
      <c r="EGB176" s="83"/>
      <c r="EGC176" s="83"/>
      <c r="EGD176" s="83"/>
      <c r="EGE176" s="83"/>
      <c r="EGF176" s="83"/>
      <c r="EGG176" s="83"/>
      <c r="EGH176" s="83"/>
      <c r="EGI176" s="83"/>
      <c r="EGJ176" s="83"/>
      <c r="EGK176" s="83"/>
      <c r="EGL176" s="83"/>
      <c r="EGM176" s="83"/>
      <c r="EGN176" s="83"/>
      <c r="EGO176" s="83"/>
      <c r="EGP176" s="83"/>
      <c r="EGQ176" s="83"/>
      <c r="EGR176" s="83"/>
      <c r="EGS176" s="83"/>
      <c r="EGT176" s="83"/>
      <c r="EGU176" s="83"/>
      <c r="EGV176" s="83"/>
      <c r="EGW176" s="83"/>
      <c r="EGX176" s="83"/>
      <c r="EGY176" s="83"/>
      <c r="EGZ176" s="83"/>
      <c r="EHA176" s="83"/>
      <c r="EHB176" s="83"/>
      <c r="EHC176" s="83"/>
      <c r="EHD176" s="83"/>
      <c r="EHE176" s="83"/>
      <c r="EHF176" s="83"/>
      <c r="EHG176" s="83"/>
      <c r="EHH176" s="83"/>
      <c r="EHI176" s="83"/>
      <c r="EHJ176" s="83"/>
      <c r="EHK176" s="83"/>
      <c r="EHL176" s="83"/>
      <c r="EHM176" s="83"/>
      <c r="EHN176" s="83"/>
      <c r="EHO176" s="83"/>
      <c r="EHP176" s="83"/>
      <c r="EHQ176" s="83"/>
      <c r="EHR176" s="83"/>
      <c r="EHS176" s="83"/>
      <c r="EHT176" s="83"/>
      <c r="EHU176" s="83"/>
      <c r="EHV176" s="83"/>
      <c r="EHW176" s="83"/>
      <c r="EHX176" s="83"/>
      <c r="EHY176" s="83"/>
      <c r="EHZ176" s="83"/>
      <c r="EIA176" s="83"/>
      <c r="EIB176" s="83"/>
      <c r="EIC176" s="83"/>
      <c r="EID176" s="83"/>
      <c r="EIE176" s="83"/>
      <c r="EIF176" s="83"/>
      <c r="EIG176" s="83"/>
      <c r="EIH176" s="83"/>
      <c r="EII176" s="83"/>
      <c r="EIJ176" s="83"/>
      <c r="EIK176" s="83"/>
      <c r="EIL176" s="83"/>
      <c r="EIM176" s="83"/>
      <c r="EIN176" s="83"/>
    </row>
    <row r="177" spans="1:12" customFormat="1" ht="7.5" customHeight="1" x14ac:dyDescent="0.25">
      <c r="A177" s="6"/>
      <c r="B177" s="49"/>
      <c r="C177" s="49"/>
      <c r="D177" s="92"/>
      <c r="E177" s="49"/>
      <c r="F177" s="49"/>
      <c r="G177" s="49"/>
      <c r="H177" s="49"/>
      <c r="I177" s="49"/>
      <c r="J177" s="49"/>
      <c r="K177" s="49"/>
      <c r="L177" s="49"/>
    </row>
    <row r="178" spans="1:12" s="28" customFormat="1" x14ac:dyDescent="0.25">
      <c r="A178" s="24" t="s">
        <v>134</v>
      </c>
      <c r="B178" s="93"/>
      <c r="C178" s="93"/>
      <c r="D178" s="94"/>
      <c r="E178" s="93"/>
      <c r="F178" s="93"/>
      <c r="G178" s="93"/>
      <c r="H178" s="49"/>
      <c r="I178" s="93"/>
      <c r="J178" s="93"/>
      <c r="K178" s="93"/>
      <c r="L178" s="49"/>
    </row>
    <row r="179" spans="1:12" customFormat="1" x14ac:dyDescent="0.25">
      <c r="A179" s="35" t="str">
        <f>A173</f>
        <v>Balance brought forward from 2022-2023Administration</v>
      </c>
      <c r="B179" s="118"/>
      <c r="C179" s="118"/>
      <c r="D179" s="119"/>
      <c r="E179" s="118"/>
      <c r="F179" s="118"/>
      <c r="G179" s="95">
        <v>17783.88</v>
      </c>
      <c r="H179" s="49"/>
      <c r="I179" s="118"/>
      <c r="J179" s="118"/>
      <c r="K179" s="95"/>
      <c r="L179" s="49"/>
    </row>
    <row r="180" spans="1:12" customFormat="1" x14ac:dyDescent="0.25">
      <c r="A180" s="29" t="s">
        <v>135</v>
      </c>
      <c r="B180" s="50">
        <v>2254.5</v>
      </c>
      <c r="C180" s="50"/>
      <c r="D180" s="51"/>
      <c r="E180" s="50">
        <v>2078.85</v>
      </c>
      <c r="F180" s="50"/>
      <c r="G180" s="50"/>
      <c r="H180" s="49"/>
      <c r="I180" s="50">
        <v>2149.5</v>
      </c>
      <c r="J180" s="50"/>
      <c r="K180" s="50"/>
      <c r="L180" s="49"/>
    </row>
    <row r="181" spans="1:12" customFormat="1" x14ac:dyDescent="0.25">
      <c r="A181" s="29" t="s">
        <v>136</v>
      </c>
      <c r="B181" s="50">
        <v>1000</v>
      </c>
      <c r="C181" s="50"/>
      <c r="D181" s="51"/>
      <c r="E181" s="50">
        <v>0</v>
      </c>
      <c r="F181" s="50"/>
      <c r="G181" s="50"/>
      <c r="H181" s="49"/>
      <c r="I181" s="50">
        <v>1000</v>
      </c>
      <c r="J181" s="50" t="s">
        <v>108</v>
      </c>
      <c r="K181" s="50"/>
      <c r="L181" s="49"/>
    </row>
    <row r="182" spans="1:12" customFormat="1" x14ac:dyDescent="0.25">
      <c r="A182" s="29" t="s">
        <v>137</v>
      </c>
      <c r="B182" s="50"/>
      <c r="C182" s="50">
        <v>500</v>
      </c>
      <c r="D182" s="51"/>
      <c r="E182" s="50"/>
      <c r="F182" s="50">
        <v>0</v>
      </c>
      <c r="G182" s="50"/>
      <c r="H182" s="49"/>
      <c r="I182" s="50"/>
      <c r="J182" s="50">
        <v>500</v>
      </c>
      <c r="K182" s="50"/>
      <c r="L182" s="49"/>
    </row>
    <row r="183" spans="1:12" customFormat="1" x14ac:dyDescent="0.25">
      <c r="A183" s="29" t="s">
        <v>138</v>
      </c>
      <c r="B183" s="50"/>
      <c r="C183" s="50">
        <v>750</v>
      </c>
      <c r="D183" s="51"/>
      <c r="E183" s="50"/>
      <c r="F183" s="50">
        <v>0</v>
      </c>
      <c r="G183" s="50"/>
      <c r="H183" s="49"/>
      <c r="I183" s="50"/>
      <c r="J183" s="50">
        <v>750</v>
      </c>
      <c r="K183" s="50"/>
      <c r="L183" s="49"/>
    </row>
    <row r="184" spans="1:12" customFormat="1" x14ac:dyDescent="0.25">
      <c r="A184" s="29" t="s">
        <v>139</v>
      </c>
      <c r="B184" s="50"/>
      <c r="C184" s="50"/>
      <c r="D184" s="51"/>
      <c r="E184" s="50"/>
      <c r="F184" s="50"/>
      <c r="G184" s="50"/>
      <c r="H184" s="49"/>
      <c r="I184" s="50"/>
      <c r="J184" s="50"/>
      <c r="K184" s="50"/>
      <c r="L184" s="49"/>
    </row>
    <row r="185" spans="1:12" customFormat="1" ht="16.5" customHeight="1" x14ac:dyDescent="0.25">
      <c r="A185" s="29" t="s">
        <v>140</v>
      </c>
      <c r="B185" s="56"/>
      <c r="C185" s="56">
        <v>1500</v>
      </c>
      <c r="D185" s="78"/>
      <c r="E185" s="56"/>
      <c r="F185" s="56">
        <v>500</v>
      </c>
      <c r="G185" s="56"/>
      <c r="H185" s="49"/>
      <c r="I185" s="56"/>
      <c r="J185" s="56">
        <v>2000</v>
      </c>
      <c r="K185" s="56"/>
      <c r="L185" s="49"/>
    </row>
    <row r="186" spans="1:12" customFormat="1" ht="19.5" customHeight="1" x14ac:dyDescent="0.25">
      <c r="A186" s="29" t="s">
        <v>141</v>
      </c>
      <c r="B186" s="57"/>
      <c r="C186" s="56">
        <v>1500</v>
      </c>
      <c r="D186" s="98"/>
      <c r="E186" s="57"/>
      <c r="F186" s="56">
        <v>1500</v>
      </c>
      <c r="G186" s="57"/>
      <c r="H186" s="59"/>
      <c r="I186" s="57"/>
      <c r="J186" s="56">
        <v>2000</v>
      </c>
      <c r="K186" s="57"/>
      <c r="L186" s="49"/>
    </row>
    <row r="187" spans="1:12" customFormat="1" ht="21" customHeight="1" x14ac:dyDescent="0.25">
      <c r="A187" s="138" t="s">
        <v>142</v>
      </c>
      <c r="B187" s="59"/>
      <c r="C187" s="56">
        <v>1500</v>
      </c>
      <c r="D187" s="139"/>
      <c r="E187" s="59"/>
      <c r="F187" s="56">
        <v>1500</v>
      </c>
      <c r="G187" s="59"/>
      <c r="H187" s="59"/>
      <c r="I187" s="59"/>
      <c r="J187" s="56">
        <v>2000</v>
      </c>
      <c r="K187" s="58"/>
      <c r="L187" s="49"/>
    </row>
    <row r="188" spans="1:12" customFormat="1" ht="12" customHeight="1" x14ac:dyDescent="0.25">
      <c r="A188" s="140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83" customFormat="1" ht="18.75" thickBot="1" x14ac:dyDescent="0.3">
      <c r="A189" s="112" t="s">
        <v>143</v>
      </c>
      <c r="B189" s="113">
        <f t="shared" ref="B189:F189" si="15">SUM(B179:B187)</f>
        <v>3254.5</v>
      </c>
      <c r="C189" s="113">
        <f t="shared" si="15"/>
        <v>5750</v>
      </c>
      <c r="D189" s="113">
        <f t="shared" si="15"/>
        <v>0</v>
      </c>
      <c r="E189" s="113">
        <f t="shared" si="15"/>
        <v>2078.85</v>
      </c>
      <c r="F189" s="113">
        <f t="shared" si="15"/>
        <v>3500</v>
      </c>
      <c r="G189" s="113">
        <f>G179+E189-F189</f>
        <v>16362.73</v>
      </c>
      <c r="H189" s="113">
        <f t="shared" ref="H189" si="16">SUM(H180:H187)</f>
        <v>0</v>
      </c>
      <c r="I189" s="113">
        <f t="shared" ref="I189:J189" si="17">SUM(I179:I187)</f>
        <v>3149.5</v>
      </c>
      <c r="J189" s="113">
        <f t="shared" si="17"/>
        <v>7250</v>
      </c>
      <c r="K189" s="113">
        <f>G189+I189-J189</f>
        <v>12262.23</v>
      </c>
      <c r="L189" s="233">
        <f>I189-J189</f>
        <v>-4100.5</v>
      </c>
    </row>
    <row r="190" spans="1:12" customFormat="1" ht="12" customHeight="1" thickBot="1" x14ac:dyDescent="0.3">
      <c r="A190" s="141"/>
      <c r="B190" s="142"/>
      <c r="C190" s="142"/>
      <c r="D190" s="143"/>
      <c r="E190" s="142"/>
      <c r="F190" s="142"/>
      <c r="G190" s="142"/>
      <c r="H190" s="144"/>
      <c r="I190" s="142"/>
      <c r="J190" s="142"/>
      <c r="K190" s="142"/>
      <c r="L190" s="49"/>
    </row>
    <row r="191" spans="1:12" customFormat="1" ht="24.75" customHeight="1" thickTop="1" thickBot="1" x14ac:dyDescent="0.3">
      <c r="A191" s="145" t="s">
        <v>144</v>
      </c>
      <c r="B191" s="117">
        <f>B189+B176+B170+B162</f>
        <v>9254.5</v>
      </c>
      <c r="C191" s="117">
        <f t="shared" ref="C191:L191" si="18">C189+C176+C170+C162</f>
        <v>14750</v>
      </c>
      <c r="D191" s="117">
        <f t="shared" si="18"/>
        <v>0</v>
      </c>
      <c r="E191" s="117">
        <f t="shared" si="18"/>
        <v>2578.85</v>
      </c>
      <c r="F191" s="117">
        <f t="shared" si="18"/>
        <v>9300</v>
      </c>
      <c r="G191" s="117">
        <f t="shared" si="18"/>
        <v>38461.229999999996</v>
      </c>
      <c r="H191" s="117">
        <f t="shared" si="18"/>
        <v>0</v>
      </c>
      <c r="I191" s="117">
        <f t="shared" si="18"/>
        <v>9149.5</v>
      </c>
      <c r="J191" s="117">
        <f t="shared" si="18"/>
        <v>15250</v>
      </c>
      <c r="K191" s="117">
        <f t="shared" si="18"/>
        <v>32360.73</v>
      </c>
      <c r="L191" s="117">
        <f t="shared" si="18"/>
        <v>-6100.5</v>
      </c>
    </row>
    <row r="192" spans="1:12" customFormat="1" ht="12" customHeight="1" thickTop="1" x14ac:dyDescent="0.25">
      <c r="A192" s="140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</row>
    <row r="193" spans="1:3628" s="83" customFormat="1" x14ac:dyDescent="0.25">
      <c r="A193" s="123" t="s">
        <v>145</v>
      </c>
      <c r="B193" s="124">
        <f>B191+B154+B140</f>
        <v>78046.600000000006</v>
      </c>
      <c r="C193" s="124">
        <f t="shared" ref="C193:L193" si="19">C191+C154+C140</f>
        <v>90660.766666666663</v>
      </c>
      <c r="D193" s="124">
        <f t="shared" si="19"/>
        <v>0</v>
      </c>
      <c r="E193" s="124">
        <f t="shared" si="19"/>
        <v>50746.270000000004</v>
      </c>
      <c r="F193" s="124">
        <f t="shared" si="19"/>
        <v>48825.299999999996</v>
      </c>
      <c r="G193" s="124">
        <f t="shared" si="19"/>
        <v>131382.57</v>
      </c>
      <c r="H193" s="124">
        <f t="shared" si="19"/>
        <v>0</v>
      </c>
      <c r="I193" s="124">
        <f t="shared" si="19"/>
        <v>70140.08</v>
      </c>
      <c r="J193" s="124">
        <f t="shared" si="19"/>
        <v>81329.58</v>
      </c>
      <c r="K193" s="124">
        <f t="shared" si="19"/>
        <v>120193.06999999999</v>
      </c>
      <c r="L193" s="124">
        <f t="shared" si="19"/>
        <v>-11189.5</v>
      </c>
    </row>
    <row r="194" spans="1:3628" s="83" customFormat="1" ht="7.5" customHeight="1" x14ac:dyDescent="0.25">
      <c r="A194" s="123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</row>
    <row r="195" spans="1:3628" s="28" customFormat="1" x14ac:dyDescent="0.25">
      <c r="A195" s="24" t="s">
        <v>146</v>
      </c>
      <c r="B195" s="146"/>
      <c r="C195" s="146"/>
      <c r="D195" s="94"/>
      <c r="E195" s="93"/>
      <c r="F195" s="93"/>
      <c r="G195" s="93"/>
      <c r="H195" s="49"/>
      <c r="I195" s="93"/>
      <c r="J195" s="93"/>
      <c r="K195" s="93"/>
      <c r="L195" s="49"/>
    </row>
    <row r="196" spans="1:3628" customFormat="1" x14ac:dyDescent="0.25">
      <c r="A196" s="35" t="str">
        <f>A179</f>
        <v>Balance brought forward from 2022-2023Administration</v>
      </c>
      <c r="B196" s="95"/>
      <c r="C196" s="95"/>
      <c r="D196" s="96"/>
      <c r="E196" s="95"/>
      <c r="F196" s="95"/>
      <c r="G196" s="95">
        <v>8589.14</v>
      </c>
      <c r="H196" s="49"/>
      <c r="I196" s="95"/>
      <c r="J196" s="95"/>
      <c r="K196" s="147">
        <v>12030.2</v>
      </c>
      <c r="L196" s="49"/>
    </row>
    <row r="197" spans="1:3628" customFormat="1" x14ac:dyDescent="0.25">
      <c r="A197" s="29" t="s">
        <v>135</v>
      </c>
      <c r="B197" s="57">
        <v>749.1</v>
      </c>
      <c r="C197" s="50"/>
      <c r="D197" s="51"/>
      <c r="E197" s="50">
        <v>1039.4000000000001</v>
      </c>
      <c r="F197" s="50"/>
      <c r="G197" s="50"/>
      <c r="H197" s="49"/>
      <c r="I197" s="57">
        <v>537.375</v>
      </c>
      <c r="J197" s="50"/>
      <c r="K197" s="50"/>
      <c r="L197" s="49"/>
    </row>
    <row r="198" spans="1:3628" customFormat="1" x14ac:dyDescent="0.25">
      <c r="A198" s="29" t="s">
        <v>147</v>
      </c>
      <c r="B198" s="50"/>
      <c r="C198" s="50">
        <v>500</v>
      </c>
      <c r="D198" s="51"/>
      <c r="E198" s="50"/>
      <c r="F198" s="50">
        <v>0</v>
      </c>
      <c r="G198" s="50"/>
      <c r="H198" s="49"/>
      <c r="I198" s="50"/>
      <c r="J198" s="50">
        <v>500</v>
      </c>
      <c r="K198" s="50"/>
      <c r="L198" s="49"/>
    </row>
    <row r="199" spans="1:3628" customFormat="1" x14ac:dyDescent="0.25">
      <c r="A199" s="97" t="s">
        <v>148</v>
      </c>
      <c r="B199" s="57"/>
      <c r="C199" s="57">
        <v>500</v>
      </c>
      <c r="D199" s="98"/>
      <c r="E199" s="57"/>
      <c r="F199" s="57">
        <v>0</v>
      </c>
      <c r="G199" s="57"/>
      <c r="H199" s="59"/>
      <c r="I199" s="57" t="s">
        <v>108</v>
      </c>
      <c r="J199" s="57">
        <v>500</v>
      </c>
      <c r="K199" s="57"/>
      <c r="L199" s="49"/>
    </row>
    <row r="200" spans="1:3628" customFormat="1" x14ac:dyDescent="0.25">
      <c r="A200" s="109" t="s">
        <v>149</v>
      </c>
      <c r="B200" s="58"/>
      <c r="C200" s="58">
        <v>170</v>
      </c>
      <c r="D200" s="148"/>
      <c r="E200" s="58"/>
      <c r="F200" s="58">
        <v>0</v>
      </c>
      <c r="G200" s="58"/>
      <c r="H200" s="58"/>
      <c r="I200" s="58" t="s">
        <v>108</v>
      </c>
      <c r="J200" s="58">
        <v>100</v>
      </c>
      <c r="K200" s="58"/>
      <c r="L200" s="49"/>
    </row>
    <row r="201" spans="1:3628" customFormat="1" x14ac:dyDescent="0.25">
      <c r="A201" s="46" t="s">
        <v>150</v>
      </c>
      <c r="B201" s="47"/>
      <c r="C201" s="47">
        <v>235</v>
      </c>
      <c r="D201" s="48"/>
      <c r="E201" s="47"/>
      <c r="F201" s="47">
        <v>234.2</v>
      </c>
      <c r="G201" s="47"/>
      <c r="H201" s="49"/>
      <c r="I201" s="47" t="s">
        <v>108</v>
      </c>
      <c r="J201" s="47">
        <v>75</v>
      </c>
      <c r="K201" s="47"/>
      <c r="L201" s="49"/>
    </row>
    <row r="202" spans="1:3628" customFormat="1" x14ac:dyDescent="0.25">
      <c r="A202" s="46" t="s">
        <v>151</v>
      </c>
      <c r="B202" s="47"/>
      <c r="C202" s="47">
        <v>1000</v>
      </c>
      <c r="D202" s="48"/>
      <c r="E202" s="47">
        <v>0</v>
      </c>
      <c r="F202" s="47">
        <v>203.12</v>
      </c>
      <c r="G202" s="47"/>
      <c r="H202" s="49"/>
      <c r="I202" s="47"/>
      <c r="J202" s="47">
        <v>500</v>
      </c>
      <c r="K202" s="47"/>
      <c r="L202" s="49"/>
    </row>
    <row r="203" spans="1:3628" customFormat="1" x14ac:dyDescent="0.25">
      <c r="A203" s="46" t="s">
        <v>152</v>
      </c>
      <c r="B203" s="47"/>
      <c r="C203" s="47"/>
      <c r="D203" s="48"/>
      <c r="E203" s="47">
        <v>833.34</v>
      </c>
      <c r="F203" s="47"/>
      <c r="G203" s="47"/>
      <c r="H203" s="49"/>
      <c r="I203" s="47"/>
      <c r="J203" s="47"/>
      <c r="K203" s="47"/>
      <c r="L203" s="49"/>
    </row>
    <row r="204" spans="1:3628" customFormat="1" x14ac:dyDescent="0.25">
      <c r="A204" s="29" t="s">
        <v>153</v>
      </c>
      <c r="B204" s="50"/>
      <c r="C204" s="50">
        <v>300</v>
      </c>
      <c r="D204" s="51"/>
      <c r="E204" s="50"/>
      <c r="F204" s="50"/>
      <c r="G204" s="50"/>
      <c r="H204" s="49"/>
      <c r="I204" s="50" t="s">
        <v>108</v>
      </c>
      <c r="J204" s="50">
        <v>300</v>
      </c>
      <c r="K204" s="50"/>
      <c r="L204" s="49"/>
    </row>
    <row r="205" spans="1:3628" customFormat="1" ht="18.75" thickBot="1" x14ac:dyDescent="0.3">
      <c r="A205" s="63"/>
      <c r="B205" s="56"/>
      <c r="C205" s="56"/>
      <c r="D205" s="78"/>
      <c r="E205" s="56"/>
      <c r="F205" s="56"/>
      <c r="G205" s="56"/>
      <c r="H205" s="49"/>
      <c r="I205" s="56"/>
      <c r="J205" s="56"/>
      <c r="K205" s="56"/>
      <c r="L205" s="49"/>
    </row>
    <row r="206" spans="1:3628" s="103" customFormat="1" ht="19.5" thickTop="1" thickBot="1" x14ac:dyDescent="0.3">
      <c r="A206" s="101" t="s">
        <v>154</v>
      </c>
      <c r="B206" s="102">
        <f>SUM(B197:B204)</f>
        <v>749.1</v>
      </c>
      <c r="C206" s="102">
        <f>SUM(C197:C204)</f>
        <v>2705</v>
      </c>
      <c r="D206" s="102">
        <f>SUM(D197:D204)</f>
        <v>0</v>
      </c>
      <c r="E206" s="102">
        <f>SUM(E197:E204)</f>
        <v>1872.7400000000002</v>
      </c>
      <c r="F206" s="102">
        <f>SUM(F197:F204)</f>
        <v>437.32</v>
      </c>
      <c r="G206" s="102">
        <f>G196+E206-F206</f>
        <v>10024.56</v>
      </c>
      <c r="H206" s="102">
        <v>0</v>
      </c>
      <c r="I206" s="102">
        <f>SUM(I196:I204)</f>
        <v>537.375</v>
      </c>
      <c r="J206" s="102">
        <f>SUM(J196:J205)</f>
        <v>1975</v>
      </c>
      <c r="K206" s="102">
        <f>G206+I206-J206</f>
        <v>8586.9349999999995</v>
      </c>
      <c r="L206" s="82">
        <f>I206-J206</f>
        <v>-1437.625</v>
      </c>
      <c r="M206" s="83"/>
      <c r="N206" s="84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83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  <c r="DJ206" s="83"/>
      <c r="DK206" s="83"/>
      <c r="DL206" s="83"/>
      <c r="DM206" s="83"/>
      <c r="DN206" s="83"/>
      <c r="DO206" s="83"/>
      <c r="DP206" s="83"/>
      <c r="DQ206" s="83"/>
      <c r="DR206" s="83"/>
      <c r="DS206" s="83"/>
      <c r="DT206" s="83"/>
      <c r="DU206" s="83"/>
      <c r="DV206" s="83"/>
      <c r="DW206" s="83"/>
      <c r="DX206" s="83"/>
      <c r="DY206" s="83"/>
      <c r="DZ206" s="83"/>
      <c r="EA206" s="83"/>
      <c r="EB206" s="83"/>
      <c r="EC206" s="83"/>
      <c r="ED206" s="83"/>
      <c r="EE206" s="83"/>
      <c r="EF206" s="83"/>
      <c r="EG206" s="83"/>
      <c r="EH206" s="83"/>
      <c r="EI206" s="83"/>
      <c r="EJ206" s="83"/>
      <c r="EK206" s="83"/>
      <c r="EL206" s="83"/>
      <c r="EM206" s="83"/>
      <c r="EN206" s="83"/>
      <c r="EO206" s="83"/>
      <c r="EP206" s="83"/>
      <c r="EQ206" s="83"/>
      <c r="ER206" s="83"/>
      <c r="ES206" s="83"/>
      <c r="ET206" s="83"/>
      <c r="EU206" s="83"/>
      <c r="EV206" s="83"/>
      <c r="EW206" s="83"/>
      <c r="EX206" s="83"/>
      <c r="EY206" s="83"/>
      <c r="EZ206" s="83"/>
      <c r="FA206" s="83"/>
      <c r="FB206" s="83"/>
      <c r="FC206" s="83"/>
      <c r="FD206" s="83"/>
      <c r="FE206" s="83"/>
      <c r="FF206" s="83"/>
      <c r="FG206" s="83"/>
      <c r="FH206" s="83"/>
      <c r="FI206" s="83"/>
      <c r="FJ206" s="83"/>
      <c r="FK206" s="83"/>
      <c r="FL206" s="83"/>
      <c r="FM206" s="83"/>
      <c r="FN206" s="83"/>
      <c r="FO206" s="83"/>
      <c r="FP206" s="83"/>
      <c r="FQ206" s="83"/>
      <c r="FR206" s="83"/>
      <c r="FS206" s="83"/>
      <c r="FT206" s="83"/>
      <c r="FU206" s="83"/>
      <c r="FV206" s="83"/>
      <c r="FW206" s="83"/>
      <c r="FX206" s="83"/>
      <c r="FY206" s="83"/>
      <c r="FZ206" s="83"/>
      <c r="GA206" s="83"/>
      <c r="GB206" s="83"/>
      <c r="GC206" s="83"/>
      <c r="GD206" s="83"/>
      <c r="GE206" s="83"/>
      <c r="GF206" s="83"/>
      <c r="GG206" s="83"/>
      <c r="GH206" s="83"/>
      <c r="GI206" s="83"/>
      <c r="GJ206" s="83"/>
      <c r="GK206" s="83"/>
      <c r="GL206" s="83"/>
      <c r="GM206" s="83"/>
      <c r="GN206" s="83"/>
      <c r="GO206" s="83"/>
      <c r="GP206" s="83"/>
      <c r="GQ206" s="83"/>
      <c r="GR206" s="83"/>
      <c r="GS206" s="83"/>
      <c r="GT206" s="83"/>
      <c r="GU206" s="83"/>
      <c r="GV206" s="83"/>
      <c r="GW206" s="83"/>
      <c r="GX206" s="83"/>
      <c r="GY206" s="83"/>
      <c r="GZ206" s="83"/>
      <c r="HA206" s="83"/>
      <c r="HB206" s="83"/>
      <c r="HC206" s="83"/>
      <c r="HD206" s="83"/>
      <c r="HE206" s="83"/>
      <c r="HF206" s="83"/>
      <c r="HG206" s="83"/>
      <c r="HH206" s="83"/>
      <c r="HI206" s="83"/>
      <c r="HJ206" s="83"/>
      <c r="HK206" s="83"/>
      <c r="HL206" s="83"/>
      <c r="HM206" s="83"/>
      <c r="HN206" s="83"/>
      <c r="HO206" s="83"/>
      <c r="HP206" s="83"/>
      <c r="HQ206" s="83"/>
      <c r="HR206" s="83"/>
      <c r="HS206" s="83"/>
      <c r="HT206" s="83"/>
      <c r="HU206" s="83"/>
      <c r="HV206" s="83"/>
      <c r="HW206" s="83"/>
      <c r="HX206" s="83"/>
      <c r="HY206" s="83"/>
      <c r="HZ206" s="83"/>
      <c r="IA206" s="83"/>
      <c r="IB206" s="83"/>
      <c r="IC206" s="83"/>
      <c r="ID206" s="83"/>
      <c r="IE206" s="83"/>
      <c r="IF206" s="83"/>
      <c r="IG206" s="83"/>
      <c r="IH206" s="83"/>
      <c r="II206" s="83"/>
      <c r="IJ206" s="83"/>
      <c r="IK206" s="83"/>
      <c r="IL206" s="83"/>
      <c r="IM206" s="83"/>
      <c r="IN206" s="83"/>
      <c r="IO206" s="83"/>
      <c r="IP206" s="83"/>
      <c r="IQ206" s="83"/>
      <c r="IR206" s="83"/>
      <c r="IS206" s="83"/>
      <c r="IT206" s="83"/>
      <c r="IU206" s="83"/>
      <c r="IV206" s="83"/>
      <c r="IW206" s="83"/>
      <c r="IX206" s="83"/>
      <c r="IY206" s="83"/>
      <c r="IZ206" s="83"/>
      <c r="JA206" s="83"/>
      <c r="JB206" s="83"/>
      <c r="JC206" s="83"/>
      <c r="JD206" s="83"/>
      <c r="JE206" s="83"/>
      <c r="JF206" s="83"/>
      <c r="JG206" s="83"/>
      <c r="JH206" s="83"/>
      <c r="JI206" s="83"/>
      <c r="JJ206" s="83"/>
      <c r="JK206" s="83"/>
      <c r="JL206" s="83"/>
      <c r="JM206" s="83"/>
      <c r="JN206" s="83"/>
      <c r="JO206" s="83"/>
      <c r="JP206" s="83"/>
      <c r="JQ206" s="83"/>
      <c r="JR206" s="83"/>
      <c r="JS206" s="83"/>
      <c r="JT206" s="83"/>
      <c r="JU206" s="83"/>
      <c r="JV206" s="83"/>
      <c r="JW206" s="83"/>
      <c r="JX206" s="83"/>
      <c r="JY206" s="83"/>
      <c r="JZ206" s="83"/>
      <c r="KA206" s="83"/>
      <c r="KB206" s="83"/>
      <c r="KC206" s="83"/>
      <c r="KD206" s="83"/>
      <c r="KE206" s="83"/>
      <c r="KF206" s="83"/>
      <c r="KG206" s="83"/>
      <c r="KH206" s="83"/>
      <c r="KI206" s="83"/>
      <c r="KJ206" s="83"/>
      <c r="KK206" s="83"/>
      <c r="KL206" s="83"/>
      <c r="KM206" s="83"/>
      <c r="KN206" s="83"/>
      <c r="KO206" s="83"/>
      <c r="KP206" s="83"/>
      <c r="KQ206" s="83"/>
      <c r="KR206" s="83"/>
      <c r="KS206" s="83"/>
      <c r="KT206" s="83"/>
      <c r="KU206" s="83"/>
      <c r="KV206" s="83"/>
      <c r="KW206" s="83"/>
      <c r="KX206" s="83"/>
      <c r="KY206" s="83"/>
      <c r="KZ206" s="83"/>
      <c r="LA206" s="83"/>
      <c r="LB206" s="83"/>
      <c r="LC206" s="83"/>
      <c r="LD206" s="83"/>
      <c r="LE206" s="83"/>
      <c r="LF206" s="83"/>
      <c r="LG206" s="83"/>
      <c r="LH206" s="83"/>
      <c r="LI206" s="83"/>
      <c r="LJ206" s="83"/>
      <c r="LK206" s="83"/>
      <c r="LL206" s="83"/>
      <c r="LM206" s="83"/>
      <c r="LN206" s="83"/>
      <c r="LO206" s="83"/>
      <c r="LP206" s="83"/>
      <c r="LQ206" s="83"/>
      <c r="LR206" s="83"/>
      <c r="LS206" s="83"/>
      <c r="LT206" s="83"/>
      <c r="LU206" s="83"/>
      <c r="LV206" s="83"/>
      <c r="LW206" s="83"/>
      <c r="LX206" s="83"/>
      <c r="LY206" s="83"/>
      <c r="LZ206" s="83"/>
      <c r="MA206" s="83"/>
      <c r="MB206" s="83"/>
      <c r="MC206" s="83"/>
      <c r="MD206" s="83"/>
      <c r="ME206" s="83"/>
      <c r="MF206" s="83"/>
      <c r="MG206" s="83"/>
      <c r="MH206" s="83"/>
      <c r="MI206" s="83"/>
      <c r="MJ206" s="83"/>
      <c r="MK206" s="83"/>
      <c r="ML206" s="83"/>
      <c r="MM206" s="83"/>
      <c r="MN206" s="83"/>
      <c r="MO206" s="83"/>
      <c r="MP206" s="83"/>
      <c r="MQ206" s="83"/>
      <c r="MR206" s="83"/>
      <c r="MS206" s="83"/>
      <c r="MT206" s="83"/>
      <c r="MU206" s="83"/>
      <c r="MV206" s="83"/>
      <c r="MW206" s="83"/>
      <c r="MX206" s="83"/>
      <c r="MY206" s="83"/>
      <c r="MZ206" s="83"/>
      <c r="NA206" s="83"/>
      <c r="NB206" s="83"/>
      <c r="NC206" s="83"/>
      <c r="ND206" s="83"/>
      <c r="NE206" s="83"/>
      <c r="NF206" s="83"/>
      <c r="NG206" s="83"/>
      <c r="NH206" s="83"/>
      <c r="NI206" s="83"/>
      <c r="NJ206" s="83"/>
      <c r="NK206" s="83"/>
      <c r="NL206" s="83"/>
      <c r="NM206" s="83"/>
      <c r="NN206" s="83"/>
      <c r="NO206" s="83"/>
      <c r="NP206" s="83"/>
      <c r="NQ206" s="83"/>
      <c r="NR206" s="83"/>
      <c r="NS206" s="83"/>
      <c r="NT206" s="83"/>
      <c r="NU206" s="83"/>
      <c r="NV206" s="83"/>
      <c r="NW206" s="83"/>
      <c r="NX206" s="83"/>
      <c r="NY206" s="83"/>
      <c r="NZ206" s="83"/>
      <c r="OA206" s="83"/>
      <c r="OB206" s="83"/>
      <c r="OC206" s="83"/>
      <c r="OD206" s="83"/>
      <c r="OE206" s="83"/>
      <c r="OF206" s="83"/>
      <c r="OG206" s="83"/>
      <c r="OH206" s="83"/>
      <c r="OI206" s="83"/>
      <c r="OJ206" s="83"/>
      <c r="OK206" s="83"/>
      <c r="OL206" s="83"/>
      <c r="OM206" s="83"/>
      <c r="ON206" s="83"/>
      <c r="OO206" s="83"/>
      <c r="OP206" s="83"/>
      <c r="OQ206" s="83"/>
      <c r="OR206" s="83"/>
      <c r="OS206" s="83"/>
      <c r="OT206" s="83"/>
      <c r="OU206" s="83"/>
      <c r="OV206" s="83"/>
      <c r="OW206" s="83"/>
      <c r="OX206" s="83"/>
      <c r="OY206" s="83"/>
      <c r="OZ206" s="83"/>
      <c r="PA206" s="83"/>
      <c r="PB206" s="83"/>
      <c r="PC206" s="83"/>
      <c r="PD206" s="83"/>
      <c r="PE206" s="83"/>
      <c r="PF206" s="83"/>
      <c r="PG206" s="83"/>
      <c r="PH206" s="83"/>
      <c r="PI206" s="83"/>
      <c r="PJ206" s="83"/>
      <c r="PK206" s="83"/>
      <c r="PL206" s="83"/>
      <c r="PM206" s="83"/>
      <c r="PN206" s="83"/>
      <c r="PO206" s="83"/>
      <c r="PP206" s="83"/>
      <c r="PQ206" s="83"/>
      <c r="PR206" s="83"/>
      <c r="PS206" s="83"/>
      <c r="PT206" s="83"/>
      <c r="PU206" s="83"/>
      <c r="PV206" s="83"/>
      <c r="PW206" s="83"/>
      <c r="PX206" s="83"/>
      <c r="PY206" s="83"/>
      <c r="PZ206" s="83"/>
      <c r="QA206" s="83"/>
      <c r="QB206" s="83"/>
      <c r="QC206" s="83"/>
      <c r="QD206" s="83"/>
      <c r="QE206" s="83"/>
      <c r="QF206" s="83"/>
      <c r="QG206" s="83"/>
      <c r="QH206" s="83"/>
      <c r="QI206" s="83"/>
      <c r="QJ206" s="83"/>
      <c r="QK206" s="83"/>
      <c r="QL206" s="83"/>
      <c r="QM206" s="83"/>
      <c r="QN206" s="83"/>
      <c r="QO206" s="83"/>
      <c r="QP206" s="83"/>
      <c r="QQ206" s="83"/>
      <c r="QR206" s="83"/>
      <c r="QS206" s="83"/>
      <c r="QT206" s="83"/>
      <c r="QU206" s="83"/>
      <c r="QV206" s="83"/>
      <c r="QW206" s="83"/>
      <c r="QX206" s="83"/>
      <c r="QY206" s="83"/>
      <c r="QZ206" s="83"/>
      <c r="RA206" s="83"/>
      <c r="RB206" s="83"/>
      <c r="RC206" s="83"/>
      <c r="RD206" s="83"/>
      <c r="RE206" s="83"/>
      <c r="RF206" s="83"/>
      <c r="RG206" s="83"/>
      <c r="RH206" s="83"/>
      <c r="RI206" s="83"/>
      <c r="RJ206" s="83"/>
      <c r="RK206" s="83"/>
      <c r="RL206" s="83"/>
      <c r="RM206" s="83"/>
      <c r="RN206" s="83"/>
      <c r="RO206" s="83"/>
      <c r="RP206" s="83"/>
      <c r="RQ206" s="83"/>
      <c r="RR206" s="83"/>
      <c r="RS206" s="83"/>
      <c r="RT206" s="83"/>
      <c r="RU206" s="83"/>
      <c r="RV206" s="83"/>
      <c r="RW206" s="83"/>
      <c r="RX206" s="83"/>
      <c r="RY206" s="83"/>
      <c r="RZ206" s="83"/>
      <c r="SA206" s="83"/>
      <c r="SB206" s="83"/>
      <c r="SC206" s="83"/>
      <c r="SD206" s="83"/>
      <c r="SE206" s="83"/>
      <c r="SF206" s="83"/>
      <c r="SG206" s="83"/>
      <c r="SH206" s="83"/>
      <c r="SI206" s="83"/>
      <c r="SJ206" s="83"/>
      <c r="SK206" s="83"/>
      <c r="SL206" s="83"/>
      <c r="SM206" s="83"/>
      <c r="SN206" s="83"/>
      <c r="SO206" s="83"/>
      <c r="SP206" s="83"/>
      <c r="SQ206" s="83"/>
      <c r="SR206" s="83"/>
      <c r="SS206" s="83"/>
      <c r="ST206" s="83"/>
      <c r="SU206" s="83"/>
      <c r="SV206" s="83"/>
      <c r="SW206" s="83"/>
      <c r="SX206" s="83"/>
      <c r="SY206" s="83"/>
      <c r="SZ206" s="83"/>
      <c r="TA206" s="83"/>
      <c r="TB206" s="83"/>
      <c r="TC206" s="83"/>
      <c r="TD206" s="83"/>
      <c r="TE206" s="83"/>
      <c r="TF206" s="83"/>
      <c r="TG206" s="83"/>
      <c r="TH206" s="83"/>
      <c r="TI206" s="83"/>
      <c r="TJ206" s="83"/>
      <c r="TK206" s="83"/>
      <c r="TL206" s="83"/>
      <c r="TM206" s="83"/>
      <c r="TN206" s="83"/>
      <c r="TO206" s="83"/>
      <c r="TP206" s="83"/>
      <c r="TQ206" s="83"/>
      <c r="TR206" s="83"/>
      <c r="TS206" s="83"/>
      <c r="TT206" s="83"/>
      <c r="TU206" s="83"/>
      <c r="TV206" s="83"/>
      <c r="TW206" s="83"/>
      <c r="TX206" s="83"/>
      <c r="TY206" s="83"/>
      <c r="TZ206" s="83"/>
      <c r="UA206" s="83"/>
      <c r="UB206" s="83"/>
      <c r="UC206" s="83"/>
      <c r="UD206" s="83"/>
      <c r="UE206" s="83"/>
      <c r="UF206" s="83"/>
      <c r="UG206" s="83"/>
      <c r="UH206" s="83"/>
      <c r="UI206" s="83"/>
      <c r="UJ206" s="83"/>
      <c r="UK206" s="83"/>
      <c r="UL206" s="83"/>
      <c r="UM206" s="83"/>
      <c r="UN206" s="83"/>
      <c r="UO206" s="83"/>
      <c r="UP206" s="83"/>
      <c r="UQ206" s="83"/>
      <c r="UR206" s="83"/>
      <c r="US206" s="83"/>
      <c r="UT206" s="83"/>
      <c r="UU206" s="83"/>
      <c r="UV206" s="83"/>
      <c r="UW206" s="83"/>
      <c r="UX206" s="83"/>
      <c r="UY206" s="83"/>
      <c r="UZ206" s="83"/>
      <c r="VA206" s="83"/>
      <c r="VB206" s="83"/>
      <c r="VC206" s="83"/>
      <c r="VD206" s="83"/>
      <c r="VE206" s="83"/>
      <c r="VF206" s="83"/>
      <c r="VG206" s="83"/>
      <c r="VH206" s="83"/>
      <c r="VI206" s="83"/>
      <c r="VJ206" s="83"/>
      <c r="VK206" s="83"/>
      <c r="VL206" s="83"/>
      <c r="VM206" s="83"/>
      <c r="VN206" s="83"/>
      <c r="VO206" s="83"/>
      <c r="VP206" s="83"/>
      <c r="VQ206" s="83"/>
      <c r="VR206" s="83"/>
      <c r="VS206" s="83"/>
      <c r="VT206" s="83"/>
      <c r="VU206" s="83"/>
      <c r="VV206" s="83"/>
      <c r="VW206" s="83"/>
      <c r="VX206" s="83"/>
      <c r="VY206" s="83"/>
      <c r="VZ206" s="83"/>
      <c r="WA206" s="83"/>
      <c r="WB206" s="83"/>
      <c r="WC206" s="83"/>
      <c r="WD206" s="83"/>
      <c r="WE206" s="83"/>
      <c r="WF206" s="83"/>
      <c r="WG206" s="83"/>
      <c r="WH206" s="83"/>
      <c r="WI206" s="83"/>
      <c r="WJ206" s="83"/>
      <c r="WK206" s="83"/>
      <c r="WL206" s="83"/>
      <c r="WM206" s="83"/>
      <c r="WN206" s="83"/>
      <c r="WO206" s="83"/>
      <c r="WP206" s="83"/>
      <c r="WQ206" s="83"/>
      <c r="WR206" s="83"/>
      <c r="WS206" s="83"/>
      <c r="WT206" s="83"/>
      <c r="WU206" s="83"/>
      <c r="WV206" s="83"/>
      <c r="WW206" s="83"/>
      <c r="WX206" s="83"/>
      <c r="WY206" s="83"/>
      <c r="WZ206" s="83"/>
      <c r="XA206" s="83"/>
      <c r="XB206" s="83"/>
      <c r="XC206" s="83"/>
      <c r="XD206" s="83"/>
      <c r="XE206" s="83"/>
      <c r="XF206" s="83"/>
      <c r="XG206" s="83"/>
      <c r="XH206" s="83"/>
      <c r="XI206" s="83"/>
      <c r="XJ206" s="83"/>
      <c r="XK206" s="83"/>
      <c r="XL206" s="83"/>
      <c r="XM206" s="83"/>
      <c r="XN206" s="83"/>
      <c r="XO206" s="83"/>
      <c r="XP206" s="83"/>
      <c r="XQ206" s="83"/>
      <c r="XR206" s="83"/>
      <c r="XS206" s="83"/>
      <c r="XT206" s="83"/>
      <c r="XU206" s="83"/>
      <c r="XV206" s="83"/>
      <c r="XW206" s="83"/>
      <c r="XX206" s="83"/>
      <c r="XY206" s="83"/>
      <c r="XZ206" s="83"/>
      <c r="YA206" s="83"/>
      <c r="YB206" s="83"/>
      <c r="YC206" s="83"/>
      <c r="YD206" s="83"/>
      <c r="YE206" s="83"/>
      <c r="YF206" s="83"/>
      <c r="YG206" s="83"/>
      <c r="YH206" s="83"/>
      <c r="YI206" s="83"/>
      <c r="YJ206" s="83"/>
      <c r="YK206" s="83"/>
      <c r="YL206" s="83"/>
      <c r="YM206" s="83"/>
      <c r="YN206" s="83"/>
      <c r="YO206" s="83"/>
      <c r="YP206" s="83"/>
      <c r="YQ206" s="83"/>
      <c r="YR206" s="83"/>
      <c r="YS206" s="83"/>
      <c r="YT206" s="83"/>
      <c r="YU206" s="83"/>
      <c r="YV206" s="83"/>
      <c r="YW206" s="83"/>
      <c r="YX206" s="83"/>
      <c r="YY206" s="83"/>
      <c r="YZ206" s="83"/>
      <c r="ZA206" s="83"/>
      <c r="ZB206" s="83"/>
      <c r="ZC206" s="83"/>
      <c r="ZD206" s="83"/>
      <c r="ZE206" s="83"/>
      <c r="ZF206" s="83"/>
      <c r="ZG206" s="83"/>
      <c r="ZH206" s="83"/>
      <c r="ZI206" s="83"/>
      <c r="ZJ206" s="83"/>
      <c r="ZK206" s="83"/>
      <c r="ZL206" s="83"/>
      <c r="ZM206" s="83"/>
      <c r="ZN206" s="83"/>
      <c r="ZO206" s="83"/>
      <c r="ZP206" s="83"/>
      <c r="ZQ206" s="83"/>
      <c r="ZR206" s="83"/>
      <c r="ZS206" s="83"/>
      <c r="ZT206" s="83"/>
      <c r="ZU206" s="83"/>
      <c r="ZV206" s="83"/>
      <c r="ZW206" s="83"/>
      <c r="ZX206" s="83"/>
      <c r="ZY206" s="83"/>
      <c r="ZZ206" s="83"/>
      <c r="AAA206" s="83"/>
      <c r="AAB206" s="83"/>
      <c r="AAC206" s="83"/>
      <c r="AAD206" s="83"/>
      <c r="AAE206" s="83"/>
      <c r="AAF206" s="83"/>
      <c r="AAG206" s="83"/>
      <c r="AAH206" s="83"/>
      <c r="AAI206" s="83"/>
      <c r="AAJ206" s="83"/>
      <c r="AAK206" s="83"/>
      <c r="AAL206" s="83"/>
      <c r="AAM206" s="83"/>
      <c r="AAN206" s="83"/>
      <c r="AAO206" s="83"/>
      <c r="AAP206" s="83"/>
      <c r="AAQ206" s="83"/>
      <c r="AAR206" s="83"/>
      <c r="AAS206" s="83"/>
      <c r="AAT206" s="83"/>
      <c r="AAU206" s="83"/>
      <c r="AAV206" s="83"/>
      <c r="AAW206" s="83"/>
      <c r="AAX206" s="83"/>
      <c r="AAY206" s="83"/>
      <c r="AAZ206" s="83"/>
      <c r="ABA206" s="83"/>
      <c r="ABB206" s="83"/>
      <c r="ABC206" s="83"/>
      <c r="ABD206" s="83"/>
      <c r="ABE206" s="83"/>
      <c r="ABF206" s="83"/>
      <c r="ABG206" s="83"/>
      <c r="ABH206" s="83"/>
      <c r="ABI206" s="83"/>
      <c r="ABJ206" s="83"/>
      <c r="ABK206" s="83"/>
      <c r="ABL206" s="83"/>
      <c r="ABM206" s="83"/>
      <c r="ABN206" s="83"/>
      <c r="ABO206" s="83"/>
      <c r="ABP206" s="83"/>
      <c r="ABQ206" s="83"/>
      <c r="ABR206" s="83"/>
      <c r="ABS206" s="83"/>
      <c r="ABT206" s="83"/>
      <c r="ABU206" s="83"/>
      <c r="ABV206" s="83"/>
      <c r="ABW206" s="83"/>
      <c r="ABX206" s="83"/>
      <c r="ABY206" s="83"/>
      <c r="ABZ206" s="83"/>
      <c r="ACA206" s="83"/>
      <c r="ACB206" s="83"/>
      <c r="ACC206" s="83"/>
      <c r="ACD206" s="83"/>
      <c r="ACE206" s="83"/>
      <c r="ACF206" s="83"/>
      <c r="ACG206" s="83"/>
      <c r="ACH206" s="83"/>
      <c r="ACI206" s="83"/>
      <c r="ACJ206" s="83"/>
      <c r="ACK206" s="83"/>
      <c r="ACL206" s="83"/>
      <c r="ACM206" s="83"/>
      <c r="ACN206" s="83"/>
      <c r="ACO206" s="83"/>
      <c r="ACP206" s="83"/>
      <c r="ACQ206" s="83"/>
      <c r="ACR206" s="83"/>
      <c r="ACS206" s="83"/>
      <c r="ACT206" s="83"/>
      <c r="ACU206" s="83"/>
      <c r="ACV206" s="83"/>
      <c r="ACW206" s="83"/>
      <c r="ACX206" s="83"/>
      <c r="ACY206" s="83"/>
      <c r="ACZ206" s="83"/>
      <c r="ADA206" s="83"/>
      <c r="ADB206" s="83"/>
      <c r="ADC206" s="83"/>
      <c r="ADD206" s="83"/>
      <c r="ADE206" s="83"/>
      <c r="ADF206" s="83"/>
      <c r="ADG206" s="83"/>
      <c r="ADH206" s="83"/>
      <c r="ADI206" s="83"/>
      <c r="ADJ206" s="83"/>
      <c r="ADK206" s="83"/>
      <c r="ADL206" s="83"/>
      <c r="ADM206" s="83"/>
      <c r="ADN206" s="83"/>
      <c r="ADO206" s="83"/>
      <c r="ADP206" s="83"/>
      <c r="ADQ206" s="83"/>
      <c r="ADR206" s="83"/>
      <c r="ADS206" s="83"/>
      <c r="ADT206" s="83"/>
      <c r="ADU206" s="83"/>
      <c r="ADV206" s="83"/>
      <c r="ADW206" s="83"/>
      <c r="ADX206" s="83"/>
      <c r="ADY206" s="83"/>
      <c r="ADZ206" s="83"/>
      <c r="AEA206" s="83"/>
      <c r="AEB206" s="83"/>
      <c r="AEC206" s="83"/>
      <c r="AED206" s="83"/>
      <c r="AEE206" s="83"/>
      <c r="AEF206" s="83"/>
      <c r="AEG206" s="83"/>
      <c r="AEH206" s="83"/>
      <c r="AEI206" s="83"/>
      <c r="AEJ206" s="83"/>
      <c r="AEK206" s="83"/>
      <c r="AEL206" s="83"/>
      <c r="AEM206" s="83"/>
      <c r="AEN206" s="83"/>
      <c r="AEO206" s="83"/>
      <c r="AEP206" s="83"/>
      <c r="AEQ206" s="83"/>
      <c r="AER206" s="83"/>
      <c r="AES206" s="83"/>
      <c r="AET206" s="83"/>
      <c r="AEU206" s="83"/>
      <c r="AEV206" s="83"/>
      <c r="AEW206" s="83"/>
      <c r="AEX206" s="83"/>
      <c r="AEY206" s="83"/>
      <c r="AEZ206" s="83"/>
      <c r="AFA206" s="83"/>
      <c r="AFB206" s="83"/>
      <c r="AFC206" s="83"/>
      <c r="AFD206" s="83"/>
      <c r="AFE206" s="83"/>
      <c r="AFF206" s="83"/>
      <c r="AFG206" s="83"/>
      <c r="AFH206" s="83"/>
      <c r="AFI206" s="83"/>
      <c r="AFJ206" s="83"/>
      <c r="AFK206" s="83"/>
      <c r="AFL206" s="83"/>
      <c r="AFM206" s="83"/>
      <c r="AFN206" s="83"/>
      <c r="AFO206" s="83"/>
      <c r="AFP206" s="83"/>
      <c r="AFQ206" s="83"/>
      <c r="AFR206" s="83"/>
      <c r="AFS206" s="83"/>
      <c r="AFT206" s="83"/>
      <c r="AFU206" s="83"/>
      <c r="AFV206" s="83"/>
      <c r="AFW206" s="83"/>
      <c r="AFX206" s="83"/>
      <c r="AFY206" s="83"/>
      <c r="AFZ206" s="83"/>
      <c r="AGA206" s="83"/>
      <c r="AGB206" s="83"/>
      <c r="AGC206" s="83"/>
      <c r="AGD206" s="83"/>
      <c r="AGE206" s="83"/>
      <c r="AGF206" s="83"/>
      <c r="AGG206" s="83"/>
      <c r="AGH206" s="83"/>
      <c r="AGI206" s="83"/>
      <c r="AGJ206" s="83"/>
      <c r="AGK206" s="83"/>
      <c r="AGL206" s="83"/>
      <c r="AGM206" s="83"/>
      <c r="AGN206" s="83"/>
      <c r="AGO206" s="83"/>
      <c r="AGP206" s="83"/>
      <c r="AGQ206" s="83"/>
      <c r="AGR206" s="83"/>
      <c r="AGS206" s="83"/>
      <c r="AGT206" s="83"/>
      <c r="AGU206" s="83"/>
      <c r="AGV206" s="83"/>
      <c r="AGW206" s="83"/>
      <c r="AGX206" s="83"/>
      <c r="AGY206" s="83"/>
      <c r="AGZ206" s="83"/>
      <c r="AHA206" s="83"/>
      <c r="AHB206" s="83"/>
      <c r="AHC206" s="83"/>
      <c r="AHD206" s="83"/>
      <c r="AHE206" s="83"/>
      <c r="AHF206" s="83"/>
      <c r="AHG206" s="83"/>
      <c r="AHH206" s="83"/>
      <c r="AHI206" s="83"/>
      <c r="AHJ206" s="83"/>
      <c r="AHK206" s="83"/>
      <c r="AHL206" s="83"/>
      <c r="AHM206" s="83"/>
      <c r="AHN206" s="83"/>
      <c r="AHO206" s="83"/>
      <c r="AHP206" s="83"/>
      <c r="AHQ206" s="83"/>
      <c r="AHR206" s="83"/>
      <c r="AHS206" s="83"/>
      <c r="AHT206" s="83"/>
      <c r="AHU206" s="83"/>
      <c r="AHV206" s="83"/>
      <c r="AHW206" s="83"/>
      <c r="AHX206" s="83"/>
      <c r="AHY206" s="83"/>
      <c r="AHZ206" s="83"/>
      <c r="AIA206" s="83"/>
      <c r="AIB206" s="83"/>
      <c r="AIC206" s="83"/>
      <c r="AID206" s="83"/>
      <c r="AIE206" s="83"/>
      <c r="AIF206" s="83"/>
      <c r="AIG206" s="83"/>
      <c r="AIH206" s="83"/>
      <c r="AII206" s="83"/>
      <c r="AIJ206" s="83"/>
      <c r="AIK206" s="83"/>
      <c r="AIL206" s="83"/>
      <c r="AIM206" s="83"/>
      <c r="AIN206" s="83"/>
      <c r="AIO206" s="83"/>
      <c r="AIP206" s="83"/>
      <c r="AIQ206" s="83"/>
      <c r="AIR206" s="83"/>
      <c r="AIS206" s="83"/>
      <c r="AIT206" s="83"/>
      <c r="AIU206" s="83"/>
      <c r="AIV206" s="83"/>
      <c r="AIW206" s="83"/>
      <c r="AIX206" s="83"/>
      <c r="AIY206" s="83"/>
      <c r="AIZ206" s="83"/>
      <c r="AJA206" s="83"/>
      <c r="AJB206" s="83"/>
      <c r="AJC206" s="83"/>
      <c r="AJD206" s="83"/>
      <c r="AJE206" s="83"/>
      <c r="AJF206" s="83"/>
      <c r="AJG206" s="83"/>
      <c r="AJH206" s="83"/>
      <c r="AJI206" s="83"/>
      <c r="AJJ206" s="83"/>
      <c r="AJK206" s="83"/>
      <c r="AJL206" s="83"/>
      <c r="AJM206" s="83"/>
      <c r="AJN206" s="83"/>
      <c r="AJO206" s="83"/>
      <c r="AJP206" s="83"/>
      <c r="AJQ206" s="83"/>
      <c r="AJR206" s="83"/>
      <c r="AJS206" s="83"/>
      <c r="AJT206" s="83"/>
      <c r="AJU206" s="83"/>
      <c r="AJV206" s="83"/>
      <c r="AJW206" s="83"/>
      <c r="AJX206" s="83"/>
      <c r="AJY206" s="83"/>
      <c r="AJZ206" s="83"/>
      <c r="AKA206" s="83"/>
      <c r="AKB206" s="83"/>
      <c r="AKC206" s="83"/>
      <c r="AKD206" s="83"/>
      <c r="AKE206" s="83"/>
      <c r="AKF206" s="83"/>
      <c r="AKG206" s="83"/>
      <c r="AKH206" s="83"/>
      <c r="AKI206" s="83"/>
      <c r="AKJ206" s="83"/>
      <c r="AKK206" s="83"/>
      <c r="AKL206" s="83"/>
      <c r="AKM206" s="83"/>
      <c r="AKN206" s="83"/>
      <c r="AKO206" s="83"/>
      <c r="AKP206" s="83"/>
      <c r="AKQ206" s="83"/>
      <c r="AKR206" s="83"/>
      <c r="AKS206" s="83"/>
      <c r="AKT206" s="83"/>
      <c r="AKU206" s="83"/>
      <c r="AKV206" s="83"/>
      <c r="AKW206" s="83"/>
      <c r="AKX206" s="83"/>
      <c r="AKY206" s="83"/>
      <c r="AKZ206" s="83"/>
      <c r="ALA206" s="83"/>
      <c r="ALB206" s="83"/>
      <c r="ALC206" s="83"/>
      <c r="ALD206" s="83"/>
      <c r="ALE206" s="83"/>
      <c r="ALF206" s="83"/>
      <c r="ALG206" s="83"/>
      <c r="ALH206" s="83"/>
      <c r="ALI206" s="83"/>
      <c r="ALJ206" s="83"/>
      <c r="ALK206" s="83"/>
      <c r="ALL206" s="83"/>
      <c r="ALM206" s="83"/>
      <c r="ALN206" s="83"/>
      <c r="ALO206" s="83"/>
      <c r="ALP206" s="83"/>
      <c r="ALQ206" s="83"/>
      <c r="ALR206" s="83"/>
      <c r="ALS206" s="83"/>
      <c r="ALT206" s="83"/>
      <c r="ALU206" s="83"/>
      <c r="ALV206" s="83"/>
      <c r="ALW206" s="83"/>
      <c r="ALX206" s="83"/>
      <c r="ALY206" s="83"/>
      <c r="ALZ206" s="83"/>
      <c r="AMA206" s="83"/>
      <c r="AMB206" s="83"/>
      <c r="AMC206" s="83"/>
      <c r="AMD206" s="83"/>
      <c r="AME206" s="83"/>
      <c r="AMF206" s="83"/>
      <c r="AMG206" s="83"/>
      <c r="AMH206" s="83"/>
      <c r="AMI206" s="83"/>
      <c r="AMJ206" s="83"/>
      <c r="AMK206" s="83"/>
      <c r="AML206" s="83"/>
      <c r="AMM206" s="83"/>
      <c r="AMN206" s="83"/>
      <c r="AMO206" s="83"/>
      <c r="AMP206" s="83"/>
      <c r="AMQ206" s="83"/>
      <c r="AMR206" s="83"/>
      <c r="AMS206" s="83"/>
      <c r="AMT206" s="83"/>
      <c r="AMU206" s="83"/>
      <c r="AMV206" s="83"/>
      <c r="AMW206" s="83"/>
      <c r="AMX206" s="83"/>
      <c r="AMY206" s="83"/>
      <c r="AMZ206" s="83"/>
      <c r="ANA206" s="83"/>
      <c r="ANB206" s="83"/>
      <c r="ANC206" s="83"/>
      <c r="AND206" s="83"/>
      <c r="ANE206" s="83"/>
      <c r="ANF206" s="83"/>
      <c r="ANG206" s="83"/>
      <c r="ANH206" s="83"/>
      <c r="ANI206" s="83"/>
      <c r="ANJ206" s="83"/>
      <c r="ANK206" s="83"/>
      <c r="ANL206" s="83"/>
      <c r="ANM206" s="83"/>
      <c r="ANN206" s="83"/>
      <c r="ANO206" s="83"/>
      <c r="ANP206" s="83"/>
      <c r="ANQ206" s="83"/>
      <c r="ANR206" s="83"/>
      <c r="ANS206" s="83"/>
      <c r="ANT206" s="83"/>
      <c r="ANU206" s="83"/>
      <c r="ANV206" s="83"/>
      <c r="ANW206" s="83"/>
      <c r="ANX206" s="83"/>
      <c r="ANY206" s="83"/>
      <c r="ANZ206" s="83"/>
      <c r="AOA206" s="83"/>
      <c r="AOB206" s="83"/>
      <c r="AOC206" s="83"/>
      <c r="AOD206" s="83"/>
      <c r="AOE206" s="83"/>
      <c r="AOF206" s="83"/>
      <c r="AOG206" s="83"/>
      <c r="AOH206" s="83"/>
      <c r="AOI206" s="83"/>
      <c r="AOJ206" s="83"/>
      <c r="AOK206" s="83"/>
      <c r="AOL206" s="83"/>
      <c r="AOM206" s="83"/>
      <c r="AON206" s="83"/>
      <c r="AOO206" s="83"/>
      <c r="AOP206" s="83"/>
      <c r="AOQ206" s="83"/>
      <c r="AOR206" s="83"/>
      <c r="AOS206" s="83"/>
      <c r="AOT206" s="83"/>
      <c r="AOU206" s="83"/>
      <c r="AOV206" s="83"/>
      <c r="AOW206" s="83"/>
      <c r="AOX206" s="83"/>
      <c r="AOY206" s="83"/>
      <c r="AOZ206" s="83"/>
      <c r="APA206" s="83"/>
      <c r="APB206" s="83"/>
      <c r="APC206" s="83"/>
      <c r="APD206" s="83"/>
      <c r="APE206" s="83"/>
      <c r="APF206" s="83"/>
      <c r="APG206" s="83"/>
      <c r="APH206" s="83"/>
      <c r="API206" s="83"/>
      <c r="APJ206" s="83"/>
      <c r="APK206" s="83"/>
      <c r="APL206" s="83"/>
      <c r="APM206" s="83"/>
      <c r="APN206" s="83"/>
      <c r="APO206" s="83"/>
      <c r="APP206" s="83"/>
      <c r="APQ206" s="83"/>
      <c r="APR206" s="83"/>
      <c r="APS206" s="83"/>
      <c r="APT206" s="83"/>
      <c r="APU206" s="83"/>
      <c r="APV206" s="83"/>
      <c r="APW206" s="83"/>
      <c r="APX206" s="83"/>
      <c r="APY206" s="83"/>
      <c r="APZ206" s="83"/>
      <c r="AQA206" s="83"/>
      <c r="AQB206" s="83"/>
      <c r="AQC206" s="83"/>
      <c r="AQD206" s="83"/>
      <c r="AQE206" s="83"/>
      <c r="AQF206" s="83"/>
      <c r="AQG206" s="83"/>
      <c r="AQH206" s="83"/>
      <c r="AQI206" s="83"/>
      <c r="AQJ206" s="83"/>
      <c r="AQK206" s="83"/>
      <c r="AQL206" s="83"/>
      <c r="AQM206" s="83"/>
      <c r="AQN206" s="83"/>
      <c r="AQO206" s="83"/>
      <c r="AQP206" s="83"/>
      <c r="AQQ206" s="83"/>
      <c r="AQR206" s="83"/>
      <c r="AQS206" s="83"/>
      <c r="AQT206" s="83"/>
      <c r="AQU206" s="83"/>
      <c r="AQV206" s="83"/>
      <c r="AQW206" s="83"/>
      <c r="AQX206" s="83"/>
      <c r="AQY206" s="83"/>
      <c r="AQZ206" s="83"/>
      <c r="ARA206" s="83"/>
      <c r="ARB206" s="83"/>
      <c r="ARC206" s="83"/>
      <c r="ARD206" s="83"/>
      <c r="ARE206" s="83"/>
      <c r="ARF206" s="83"/>
      <c r="ARG206" s="83"/>
      <c r="ARH206" s="83"/>
      <c r="ARI206" s="83"/>
      <c r="ARJ206" s="83"/>
      <c r="ARK206" s="83"/>
      <c r="ARL206" s="83"/>
      <c r="ARM206" s="83"/>
      <c r="ARN206" s="83"/>
      <c r="ARO206" s="83"/>
      <c r="ARP206" s="83"/>
      <c r="ARQ206" s="83"/>
      <c r="ARR206" s="83"/>
      <c r="ARS206" s="83"/>
      <c r="ART206" s="83"/>
      <c r="ARU206" s="83"/>
      <c r="ARV206" s="83"/>
      <c r="ARW206" s="83"/>
      <c r="ARX206" s="83"/>
      <c r="ARY206" s="83"/>
      <c r="ARZ206" s="83"/>
      <c r="ASA206" s="83"/>
      <c r="ASB206" s="83"/>
      <c r="ASC206" s="83"/>
      <c r="ASD206" s="83"/>
      <c r="ASE206" s="83"/>
      <c r="ASF206" s="83"/>
      <c r="ASG206" s="83"/>
      <c r="ASH206" s="83"/>
      <c r="ASI206" s="83"/>
      <c r="ASJ206" s="83"/>
      <c r="ASK206" s="83"/>
      <c r="ASL206" s="83"/>
      <c r="ASM206" s="83"/>
      <c r="ASN206" s="83"/>
      <c r="ASO206" s="83"/>
      <c r="ASP206" s="83"/>
      <c r="ASQ206" s="83"/>
      <c r="ASR206" s="83"/>
      <c r="ASS206" s="83"/>
      <c r="AST206" s="83"/>
      <c r="ASU206" s="83"/>
      <c r="ASV206" s="83"/>
      <c r="ASW206" s="83"/>
      <c r="ASX206" s="83"/>
      <c r="ASY206" s="83"/>
      <c r="ASZ206" s="83"/>
      <c r="ATA206" s="83"/>
      <c r="ATB206" s="83"/>
      <c r="ATC206" s="83"/>
      <c r="ATD206" s="83"/>
      <c r="ATE206" s="83"/>
      <c r="ATF206" s="83"/>
      <c r="ATG206" s="83"/>
      <c r="ATH206" s="83"/>
      <c r="ATI206" s="83"/>
      <c r="ATJ206" s="83"/>
      <c r="ATK206" s="83"/>
      <c r="ATL206" s="83"/>
      <c r="ATM206" s="83"/>
      <c r="ATN206" s="83"/>
      <c r="ATO206" s="83"/>
      <c r="ATP206" s="83"/>
      <c r="ATQ206" s="83"/>
      <c r="ATR206" s="83"/>
      <c r="ATS206" s="83"/>
      <c r="ATT206" s="83"/>
      <c r="ATU206" s="83"/>
      <c r="ATV206" s="83"/>
      <c r="ATW206" s="83"/>
      <c r="ATX206" s="83"/>
      <c r="ATY206" s="83"/>
      <c r="ATZ206" s="83"/>
      <c r="AUA206" s="83"/>
      <c r="AUB206" s="83"/>
      <c r="AUC206" s="83"/>
      <c r="AUD206" s="83"/>
      <c r="AUE206" s="83"/>
      <c r="AUF206" s="83"/>
      <c r="AUG206" s="83"/>
      <c r="AUH206" s="83"/>
      <c r="AUI206" s="83"/>
      <c r="AUJ206" s="83"/>
      <c r="AUK206" s="83"/>
      <c r="AUL206" s="83"/>
      <c r="AUM206" s="83"/>
      <c r="AUN206" s="83"/>
      <c r="AUO206" s="83"/>
      <c r="AUP206" s="83"/>
      <c r="AUQ206" s="83"/>
      <c r="AUR206" s="83"/>
      <c r="AUS206" s="83"/>
      <c r="AUT206" s="83"/>
      <c r="AUU206" s="83"/>
      <c r="AUV206" s="83"/>
      <c r="AUW206" s="83"/>
      <c r="AUX206" s="83"/>
      <c r="AUY206" s="83"/>
      <c r="AUZ206" s="83"/>
      <c r="AVA206" s="83"/>
      <c r="AVB206" s="83"/>
      <c r="AVC206" s="83"/>
      <c r="AVD206" s="83"/>
      <c r="AVE206" s="83"/>
      <c r="AVF206" s="83"/>
      <c r="AVG206" s="83"/>
      <c r="AVH206" s="83"/>
      <c r="AVI206" s="83"/>
      <c r="AVJ206" s="83"/>
      <c r="AVK206" s="83"/>
      <c r="AVL206" s="83"/>
      <c r="AVM206" s="83"/>
      <c r="AVN206" s="83"/>
      <c r="AVO206" s="83"/>
      <c r="AVP206" s="83"/>
      <c r="AVQ206" s="83"/>
      <c r="AVR206" s="83"/>
      <c r="AVS206" s="83"/>
      <c r="AVT206" s="83"/>
      <c r="AVU206" s="83"/>
      <c r="AVV206" s="83"/>
      <c r="AVW206" s="83"/>
      <c r="AVX206" s="83"/>
      <c r="AVY206" s="83"/>
      <c r="AVZ206" s="83"/>
      <c r="AWA206" s="83"/>
      <c r="AWB206" s="83"/>
      <c r="AWC206" s="83"/>
      <c r="AWD206" s="83"/>
      <c r="AWE206" s="83"/>
      <c r="AWF206" s="83"/>
      <c r="AWG206" s="83"/>
      <c r="AWH206" s="83"/>
      <c r="AWI206" s="83"/>
      <c r="AWJ206" s="83"/>
      <c r="AWK206" s="83"/>
      <c r="AWL206" s="83"/>
      <c r="AWM206" s="83"/>
      <c r="AWN206" s="83"/>
      <c r="AWO206" s="83"/>
      <c r="AWP206" s="83"/>
      <c r="AWQ206" s="83"/>
      <c r="AWR206" s="83"/>
      <c r="AWS206" s="83"/>
      <c r="AWT206" s="83"/>
      <c r="AWU206" s="83"/>
      <c r="AWV206" s="83"/>
      <c r="AWW206" s="83"/>
      <c r="AWX206" s="83"/>
      <c r="AWY206" s="83"/>
      <c r="AWZ206" s="83"/>
      <c r="AXA206" s="83"/>
      <c r="AXB206" s="83"/>
      <c r="AXC206" s="83"/>
      <c r="AXD206" s="83"/>
      <c r="AXE206" s="83"/>
      <c r="AXF206" s="83"/>
      <c r="AXG206" s="83"/>
      <c r="AXH206" s="83"/>
      <c r="AXI206" s="83"/>
      <c r="AXJ206" s="83"/>
      <c r="AXK206" s="83"/>
      <c r="AXL206" s="83"/>
      <c r="AXM206" s="83"/>
      <c r="AXN206" s="83"/>
      <c r="AXO206" s="83"/>
      <c r="AXP206" s="83"/>
      <c r="AXQ206" s="83"/>
      <c r="AXR206" s="83"/>
      <c r="AXS206" s="83"/>
      <c r="AXT206" s="83"/>
      <c r="AXU206" s="83"/>
      <c r="AXV206" s="83"/>
      <c r="AXW206" s="83"/>
      <c r="AXX206" s="83"/>
      <c r="AXY206" s="83"/>
      <c r="AXZ206" s="83"/>
      <c r="AYA206" s="83"/>
      <c r="AYB206" s="83"/>
      <c r="AYC206" s="83"/>
      <c r="AYD206" s="83"/>
      <c r="AYE206" s="83"/>
      <c r="AYF206" s="83"/>
      <c r="AYG206" s="83"/>
      <c r="AYH206" s="83"/>
      <c r="AYI206" s="83"/>
      <c r="AYJ206" s="83"/>
      <c r="AYK206" s="83"/>
      <c r="AYL206" s="83"/>
      <c r="AYM206" s="83"/>
      <c r="AYN206" s="83"/>
      <c r="AYO206" s="83"/>
      <c r="AYP206" s="83"/>
      <c r="AYQ206" s="83"/>
      <c r="AYR206" s="83"/>
      <c r="AYS206" s="83"/>
      <c r="AYT206" s="83"/>
      <c r="AYU206" s="83"/>
      <c r="AYV206" s="83"/>
      <c r="AYW206" s="83"/>
      <c r="AYX206" s="83"/>
      <c r="AYY206" s="83"/>
      <c r="AYZ206" s="83"/>
      <c r="AZA206" s="83"/>
      <c r="AZB206" s="83"/>
      <c r="AZC206" s="83"/>
      <c r="AZD206" s="83"/>
      <c r="AZE206" s="83"/>
      <c r="AZF206" s="83"/>
      <c r="AZG206" s="83"/>
      <c r="AZH206" s="83"/>
      <c r="AZI206" s="83"/>
      <c r="AZJ206" s="83"/>
      <c r="AZK206" s="83"/>
      <c r="AZL206" s="83"/>
      <c r="AZM206" s="83"/>
      <c r="AZN206" s="83"/>
      <c r="AZO206" s="83"/>
      <c r="AZP206" s="83"/>
      <c r="AZQ206" s="83"/>
      <c r="AZR206" s="83"/>
      <c r="AZS206" s="83"/>
      <c r="AZT206" s="83"/>
      <c r="AZU206" s="83"/>
      <c r="AZV206" s="83"/>
      <c r="AZW206" s="83"/>
      <c r="AZX206" s="83"/>
      <c r="AZY206" s="83"/>
      <c r="AZZ206" s="83"/>
      <c r="BAA206" s="83"/>
      <c r="BAB206" s="83"/>
      <c r="BAC206" s="83"/>
      <c r="BAD206" s="83"/>
      <c r="BAE206" s="83"/>
      <c r="BAF206" s="83"/>
      <c r="BAG206" s="83"/>
      <c r="BAH206" s="83"/>
      <c r="BAI206" s="83"/>
      <c r="BAJ206" s="83"/>
      <c r="BAK206" s="83"/>
      <c r="BAL206" s="83"/>
      <c r="BAM206" s="83"/>
      <c r="BAN206" s="83"/>
      <c r="BAO206" s="83"/>
      <c r="BAP206" s="83"/>
      <c r="BAQ206" s="83"/>
      <c r="BAR206" s="83"/>
      <c r="BAS206" s="83"/>
      <c r="BAT206" s="83"/>
      <c r="BAU206" s="83"/>
      <c r="BAV206" s="83"/>
      <c r="BAW206" s="83"/>
      <c r="BAX206" s="83"/>
      <c r="BAY206" s="83"/>
      <c r="BAZ206" s="83"/>
      <c r="BBA206" s="83"/>
      <c r="BBB206" s="83"/>
      <c r="BBC206" s="83"/>
      <c r="BBD206" s="83"/>
      <c r="BBE206" s="83"/>
      <c r="BBF206" s="83"/>
      <c r="BBG206" s="83"/>
      <c r="BBH206" s="83"/>
      <c r="BBI206" s="83"/>
      <c r="BBJ206" s="83"/>
      <c r="BBK206" s="83"/>
      <c r="BBL206" s="83"/>
      <c r="BBM206" s="83"/>
      <c r="BBN206" s="83"/>
      <c r="BBO206" s="83"/>
      <c r="BBP206" s="83"/>
      <c r="BBQ206" s="83"/>
      <c r="BBR206" s="83"/>
      <c r="BBS206" s="83"/>
      <c r="BBT206" s="83"/>
      <c r="BBU206" s="83"/>
      <c r="BBV206" s="83"/>
      <c r="BBW206" s="83"/>
      <c r="BBX206" s="83"/>
      <c r="BBY206" s="83"/>
      <c r="BBZ206" s="83"/>
      <c r="BCA206" s="83"/>
      <c r="BCB206" s="83"/>
      <c r="BCC206" s="83"/>
      <c r="BCD206" s="83"/>
      <c r="BCE206" s="83"/>
      <c r="BCF206" s="83"/>
      <c r="BCG206" s="83"/>
      <c r="BCH206" s="83"/>
      <c r="BCI206" s="83"/>
      <c r="BCJ206" s="83"/>
      <c r="BCK206" s="83"/>
      <c r="BCL206" s="83"/>
      <c r="BCM206" s="83"/>
      <c r="BCN206" s="83"/>
      <c r="BCO206" s="83"/>
      <c r="BCP206" s="83"/>
      <c r="BCQ206" s="83"/>
      <c r="BCR206" s="83"/>
      <c r="BCS206" s="83"/>
      <c r="BCT206" s="83"/>
      <c r="BCU206" s="83"/>
      <c r="BCV206" s="83"/>
      <c r="BCW206" s="83"/>
      <c r="BCX206" s="83"/>
      <c r="BCY206" s="83"/>
      <c r="BCZ206" s="83"/>
      <c r="BDA206" s="83"/>
      <c r="BDB206" s="83"/>
      <c r="BDC206" s="83"/>
      <c r="BDD206" s="83"/>
      <c r="BDE206" s="83"/>
      <c r="BDF206" s="83"/>
      <c r="BDG206" s="83"/>
      <c r="BDH206" s="83"/>
      <c r="BDI206" s="83"/>
      <c r="BDJ206" s="83"/>
      <c r="BDK206" s="83"/>
      <c r="BDL206" s="83"/>
      <c r="BDM206" s="83"/>
      <c r="BDN206" s="83"/>
      <c r="BDO206" s="83"/>
      <c r="BDP206" s="83"/>
      <c r="BDQ206" s="83"/>
      <c r="BDR206" s="83"/>
      <c r="BDS206" s="83"/>
      <c r="BDT206" s="83"/>
      <c r="BDU206" s="83"/>
      <c r="BDV206" s="83"/>
      <c r="BDW206" s="83"/>
      <c r="BDX206" s="83"/>
      <c r="BDY206" s="83"/>
      <c r="BDZ206" s="83"/>
      <c r="BEA206" s="83"/>
      <c r="BEB206" s="83"/>
      <c r="BEC206" s="83"/>
      <c r="BED206" s="83"/>
      <c r="BEE206" s="83"/>
      <c r="BEF206" s="83"/>
      <c r="BEG206" s="83"/>
      <c r="BEH206" s="83"/>
      <c r="BEI206" s="83"/>
      <c r="BEJ206" s="83"/>
      <c r="BEK206" s="83"/>
      <c r="BEL206" s="83"/>
      <c r="BEM206" s="83"/>
      <c r="BEN206" s="83"/>
      <c r="BEO206" s="83"/>
      <c r="BEP206" s="83"/>
      <c r="BEQ206" s="83"/>
      <c r="BER206" s="83"/>
      <c r="BES206" s="83"/>
      <c r="BET206" s="83"/>
      <c r="BEU206" s="83"/>
      <c r="BEV206" s="83"/>
      <c r="BEW206" s="83"/>
      <c r="BEX206" s="83"/>
      <c r="BEY206" s="83"/>
      <c r="BEZ206" s="83"/>
      <c r="BFA206" s="83"/>
      <c r="BFB206" s="83"/>
      <c r="BFC206" s="83"/>
      <c r="BFD206" s="83"/>
      <c r="BFE206" s="83"/>
      <c r="BFF206" s="83"/>
      <c r="BFG206" s="83"/>
      <c r="BFH206" s="83"/>
      <c r="BFI206" s="83"/>
      <c r="BFJ206" s="83"/>
      <c r="BFK206" s="83"/>
      <c r="BFL206" s="83"/>
      <c r="BFM206" s="83"/>
      <c r="BFN206" s="83"/>
      <c r="BFO206" s="83"/>
      <c r="BFP206" s="83"/>
      <c r="BFQ206" s="83"/>
      <c r="BFR206" s="83"/>
      <c r="BFS206" s="83"/>
      <c r="BFT206" s="83"/>
      <c r="BFU206" s="83"/>
      <c r="BFV206" s="83"/>
      <c r="BFW206" s="83"/>
      <c r="BFX206" s="83"/>
      <c r="BFY206" s="83"/>
      <c r="BFZ206" s="83"/>
      <c r="BGA206" s="83"/>
      <c r="BGB206" s="83"/>
      <c r="BGC206" s="83"/>
      <c r="BGD206" s="83"/>
      <c r="BGE206" s="83"/>
      <c r="BGF206" s="83"/>
      <c r="BGG206" s="83"/>
      <c r="BGH206" s="83"/>
      <c r="BGI206" s="83"/>
      <c r="BGJ206" s="83"/>
      <c r="BGK206" s="83"/>
      <c r="BGL206" s="83"/>
      <c r="BGM206" s="83"/>
      <c r="BGN206" s="83"/>
      <c r="BGO206" s="83"/>
      <c r="BGP206" s="83"/>
      <c r="BGQ206" s="83"/>
      <c r="BGR206" s="83"/>
      <c r="BGS206" s="83"/>
      <c r="BGT206" s="83"/>
      <c r="BGU206" s="83"/>
      <c r="BGV206" s="83"/>
      <c r="BGW206" s="83"/>
      <c r="BGX206" s="83"/>
      <c r="BGY206" s="83"/>
      <c r="BGZ206" s="83"/>
      <c r="BHA206" s="83"/>
      <c r="BHB206" s="83"/>
      <c r="BHC206" s="83"/>
      <c r="BHD206" s="83"/>
      <c r="BHE206" s="83"/>
      <c r="BHF206" s="83"/>
      <c r="BHG206" s="83"/>
      <c r="BHH206" s="83"/>
      <c r="BHI206" s="83"/>
      <c r="BHJ206" s="83"/>
      <c r="BHK206" s="83"/>
      <c r="BHL206" s="83"/>
      <c r="BHM206" s="83"/>
      <c r="BHN206" s="83"/>
      <c r="BHO206" s="83"/>
      <c r="BHP206" s="83"/>
      <c r="BHQ206" s="83"/>
      <c r="BHR206" s="83"/>
      <c r="BHS206" s="83"/>
      <c r="BHT206" s="83"/>
      <c r="BHU206" s="83"/>
      <c r="BHV206" s="83"/>
      <c r="BHW206" s="83"/>
      <c r="BHX206" s="83"/>
      <c r="BHY206" s="83"/>
      <c r="BHZ206" s="83"/>
      <c r="BIA206" s="83"/>
      <c r="BIB206" s="83"/>
      <c r="BIC206" s="83"/>
      <c r="BID206" s="83"/>
      <c r="BIE206" s="83"/>
      <c r="BIF206" s="83"/>
      <c r="BIG206" s="83"/>
      <c r="BIH206" s="83"/>
      <c r="BII206" s="83"/>
      <c r="BIJ206" s="83"/>
      <c r="BIK206" s="83"/>
      <c r="BIL206" s="83"/>
      <c r="BIM206" s="83"/>
      <c r="BIN206" s="83"/>
      <c r="BIO206" s="83"/>
      <c r="BIP206" s="83"/>
      <c r="BIQ206" s="83"/>
      <c r="BIR206" s="83"/>
      <c r="BIS206" s="83"/>
      <c r="BIT206" s="83"/>
      <c r="BIU206" s="83"/>
      <c r="BIV206" s="83"/>
      <c r="BIW206" s="83"/>
      <c r="BIX206" s="83"/>
      <c r="BIY206" s="83"/>
      <c r="BIZ206" s="83"/>
      <c r="BJA206" s="83"/>
      <c r="BJB206" s="83"/>
      <c r="BJC206" s="83"/>
      <c r="BJD206" s="83"/>
      <c r="BJE206" s="83"/>
      <c r="BJF206" s="83"/>
      <c r="BJG206" s="83"/>
      <c r="BJH206" s="83"/>
      <c r="BJI206" s="83"/>
      <c r="BJJ206" s="83"/>
      <c r="BJK206" s="83"/>
      <c r="BJL206" s="83"/>
      <c r="BJM206" s="83"/>
      <c r="BJN206" s="83"/>
      <c r="BJO206" s="83"/>
      <c r="BJP206" s="83"/>
      <c r="BJQ206" s="83"/>
      <c r="BJR206" s="83"/>
      <c r="BJS206" s="83"/>
      <c r="BJT206" s="83"/>
      <c r="BJU206" s="83"/>
      <c r="BJV206" s="83"/>
      <c r="BJW206" s="83"/>
      <c r="BJX206" s="83"/>
      <c r="BJY206" s="83"/>
      <c r="BJZ206" s="83"/>
      <c r="BKA206" s="83"/>
      <c r="BKB206" s="83"/>
      <c r="BKC206" s="83"/>
      <c r="BKD206" s="83"/>
      <c r="BKE206" s="83"/>
      <c r="BKF206" s="83"/>
      <c r="BKG206" s="83"/>
      <c r="BKH206" s="83"/>
      <c r="BKI206" s="83"/>
      <c r="BKJ206" s="83"/>
      <c r="BKK206" s="83"/>
      <c r="BKL206" s="83"/>
      <c r="BKM206" s="83"/>
      <c r="BKN206" s="83"/>
      <c r="BKO206" s="83"/>
      <c r="BKP206" s="83"/>
      <c r="BKQ206" s="83"/>
      <c r="BKR206" s="83"/>
      <c r="BKS206" s="83"/>
      <c r="BKT206" s="83"/>
      <c r="BKU206" s="83"/>
      <c r="BKV206" s="83"/>
      <c r="BKW206" s="83"/>
      <c r="BKX206" s="83"/>
      <c r="BKY206" s="83"/>
      <c r="BKZ206" s="83"/>
      <c r="BLA206" s="83"/>
      <c r="BLB206" s="83"/>
      <c r="BLC206" s="83"/>
      <c r="BLD206" s="83"/>
      <c r="BLE206" s="83"/>
      <c r="BLF206" s="83"/>
      <c r="BLG206" s="83"/>
      <c r="BLH206" s="83"/>
      <c r="BLI206" s="83"/>
      <c r="BLJ206" s="83"/>
      <c r="BLK206" s="83"/>
      <c r="BLL206" s="83"/>
      <c r="BLM206" s="83"/>
      <c r="BLN206" s="83"/>
      <c r="BLO206" s="83"/>
      <c r="BLP206" s="83"/>
      <c r="BLQ206" s="83"/>
      <c r="BLR206" s="83"/>
      <c r="BLS206" s="83"/>
      <c r="BLT206" s="83"/>
      <c r="BLU206" s="83"/>
      <c r="BLV206" s="83"/>
      <c r="BLW206" s="83"/>
      <c r="BLX206" s="83"/>
      <c r="BLY206" s="83"/>
      <c r="BLZ206" s="83"/>
      <c r="BMA206" s="83"/>
      <c r="BMB206" s="83"/>
      <c r="BMC206" s="83"/>
      <c r="BMD206" s="83"/>
      <c r="BME206" s="83"/>
      <c r="BMF206" s="83"/>
      <c r="BMG206" s="83"/>
      <c r="BMH206" s="83"/>
      <c r="BMI206" s="83"/>
      <c r="BMJ206" s="83"/>
      <c r="BMK206" s="83"/>
      <c r="BML206" s="83"/>
      <c r="BMM206" s="83"/>
      <c r="BMN206" s="83"/>
      <c r="BMO206" s="83"/>
      <c r="BMP206" s="83"/>
      <c r="BMQ206" s="83"/>
      <c r="BMR206" s="83"/>
      <c r="BMS206" s="83"/>
      <c r="BMT206" s="83"/>
      <c r="BMU206" s="83"/>
      <c r="BMV206" s="83"/>
      <c r="BMW206" s="83"/>
      <c r="BMX206" s="83"/>
      <c r="BMY206" s="83"/>
      <c r="BMZ206" s="83"/>
      <c r="BNA206" s="83"/>
      <c r="BNB206" s="83"/>
      <c r="BNC206" s="83"/>
      <c r="BND206" s="83"/>
      <c r="BNE206" s="83"/>
      <c r="BNF206" s="83"/>
      <c r="BNG206" s="83"/>
      <c r="BNH206" s="83"/>
      <c r="BNI206" s="83"/>
      <c r="BNJ206" s="83"/>
      <c r="BNK206" s="83"/>
      <c r="BNL206" s="83"/>
      <c r="BNM206" s="83"/>
      <c r="BNN206" s="83"/>
      <c r="BNO206" s="83"/>
      <c r="BNP206" s="83"/>
      <c r="BNQ206" s="83"/>
      <c r="BNR206" s="83"/>
      <c r="BNS206" s="83"/>
      <c r="BNT206" s="83"/>
      <c r="BNU206" s="83"/>
      <c r="BNV206" s="83"/>
      <c r="BNW206" s="83"/>
      <c r="BNX206" s="83"/>
      <c r="BNY206" s="83"/>
      <c r="BNZ206" s="83"/>
      <c r="BOA206" s="83"/>
      <c r="BOB206" s="83"/>
      <c r="BOC206" s="83"/>
      <c r="BOD206" s="83"/>
      <c r="BOE206" s="83"/>
      <c r="BOF206" s="83"/>
      <c r="BOG206" s="83"/>
      <c r="BOH206" s="83"/>
      <c r="BOI206" s="83"/>
      <c r="BOJ206" s="83"/>
      <c r="BOK206" s="83"/>
      <c r="BOL206" s="83"/>
      <c r="BOM206" s="83"/>
      <c r="BON206" s="83"/>
      <c r="BOO206" s="83"/>
      <c r="BOP206" s="83"/>
      <c r="BOQ206" s="83"/>
      <c r="BOR206" s="83"/>
      <c r="BOS206" s="83"/>
      <c r="BOT206" s="83"/>
      <c r="BOU206" s="83"/>
      <c r="BOV206" s="83"/>
      <c r="BOW206" s="83"/>
      <c r="BOX206" s="83"/>
      <c r="BOY206" s="83"/>
      <c r="BOZ206" s="83"/>
      <c r="BPA206" s="83"/>
      <c r="BPB206" s="83"/>
      <c r="BPC206" s="83"/>
      <c r="BPD206" s="83"/>
      <c r="BPE206" s="83"/>
      <c r="BPF206" s="83"/>
      <c r="BPG206" s="83"/>
      <c r="BPH206" s="83"/>
      <c r="BPI206" s="83"/>
      <c r="BPJ206" s="83"/>
      <c r="BPK206" s="83"/>
      <c r="BPL206" s="83"/>
      <c r="BPM206" s="83"/>
      <c r="BPN206" s="83"/>
      <c r="BPO206" s="83"/>
      <c r="BPP206" s="83"/>
      <c r="BPQ206" s="83"/>
      <c r="BPR206" s="83"/>
      <c r="BPS206" s="83"/>
      <c r="BPT206" s="83"/>
      <c r="BPU206" s="83"/>
      <c r="BPV206" s="83"/>
      <c r="BPW206" s="83"/>
      <c r="BPX206" s="83"/>
      <c r="BPY206" s="83"/>
      <c r="BPZ206" s="83"/>
      <c r="BQA206" s="83"/>
      <c r="BQB206" s="83"/>
      <c r="BQC206" s="83"/>
      <c r="BQD206" s="83"/>
      <c r="BQE206" s="83"/>
      <c r="BQF206" s="83"/>
      <c r="BQG206" s="83"/>
      <c r="BQH206" s="83"/>
      <c r="BQI206" s="83"/>
      <c r="BQJ206" s="83"/>
      <c r="BQK206" s="83"/>
      <c r="BQL206" s="83"/>
      <c r="BQM206" s="83"/>
      <c r="BQN206" s="83"/>
      <c r="BQO206" s="83"/>
      <c r="BQP206" s="83"/>
      <c r="BQQ206" s="83"/>
      <c r="BQR206" s="83"/>
      <c r="BQS206" s="83"/>
      <c r="BQT206" s="83"/>
      <c r="BQU206" s="83"/>
      <c r="BQV206" s="83"/>
      <c r="BQW206" s="83"/>
      <c r="BQX206" s="83"/>
      <c r="BQY206" s="83"/>
      <c r="BQZ206" s="83"/>
      <c r="BRA206" s="83"/>
      <c r="BRB206" s="83"/>
      <c r="BRC206" s="83"/>
      <c r="BRD206" s="83"/>
      <c r="BRE206" s="83"/>
      <c r="BRF206" s="83"/>
      <c r="BRG206" s="83"/>
      <c r="BRH206" s="83"/>
      <c r="BRI206" s="83"/>
      <c r="BRJ206" s="83"/>
      <c r="BRK206" s="83"/>
      <c r="BRL206" s="83"/>
      <c r="BRM206" s="83"/>
      <c r="BRN206" s="83"/>
      <c r="BRO206" s="83"/>
      <c r="BRP206" s="83"/>
      <c r="BRQ206" s="83"/>
      <c r="BRR206" s="83"/>
      <c r="BRS206" s="83"/>
      <c r="BRT206" s="83"/>
      <c r="BRU206" s="83"/>
      <c r="BRV206" s="83"/>
      <c r="BRW206" s="83"/>
      <c r="BRX206" s="83"/>
      <c r="BRY206" s="83"/>
      <c r="BRZ206" s="83"/>
      <c r="BSA206" s="83"/>
      <c r="BSB206" s="83"/>
      <c r="BSC206" s="83"/>
      <c r="BSD206" s="83"/>
      <c r="BSE206" s="83"/>
      <c r="BSF206" s="83"/>
      <c r="BSG206" s="83"/>
      <c r="BSH206" s="83"/>
      <c r="BSI206" s="83"/>
      <c r="BSJ206" s="83"/>
      <c r="BSK206" s="83"/>
      <c r="BSL206" s="83"/>
      <c r="BSM206" s="83"/>
      <c r="BSN206" s="83"/>
      <c r="BSO206" s="83"/>
      <c r="BSP206" s="83"/>
      <c r="BSQ206" s="83"/>
      <c r="BSR206" s="83"/>
      <c r="BSS206" s="83"/>
      <c r="BST206" s="83"/>
      <c r="BSU206" s="83"/>
      <c r="BSV206" s="83"/>
      <c r="BSW206" s="83"/>
      <c r="BSX206" s="83"/>
      <c r="BSY206" s="83"/>
      <c r="BSZ206" s="83"/>
      <c r="BTA206" s="83"/>
      <c r="BTB206" s="83"/>
      <c r="BTC206" s="83"/>
      <c r="BTD206" s="83"/>
      <c r="BTE206" s="83"/>
      <c r="BTF206" s="83"/>
      <c r="BTG206" s="83"/>
      <c r="BTH206" s="83"/>
      <c r="BTI206" s="83"/>
      <c r="BTJ206" s="83"/>
      <c r="BTK206" s="83"/>
      <c r="BTL206" s="83"/>
      <c r="BTM206" s="83"/>
      <c r="BTN206" s="83"/>
      <c r="BTO206" s="83"/>
      <c r="BTP206" s="83"/>
      <c r="BTQ206" s="83"/>
      <c r="BTR206" s="83"/>
      <c r="BTS206" s="83"/>
      <c r="BTT206" s="83"/>
      <c r="BTU206" s="83"/>
      <c r="BTV206" s="83"/>
      <c r="BTW206" s="83"/>
      <c r="BTX206" s="83"/>
      <c r="BTY206" s="83"/>
      <c r="BTZ206" s="83"/>
      <c r="BUA206" s="83"/>
      <c r="BUB206" s="83"/>
      <c r="BUC206" s="83"/>
      <c r="BUD206" s="83"/>
      <c r="BUE206" s="83"/>
      <c r="BUF206" s="83"/>
      <c r="BUG206" s="83"/>
      <c r="BUH206" s="83"/>
      <c r="BUI206" s="83"/>
      <c r="BUJ206" s="83"/>
      <c r="BUK206" s="83"/>
      <c r="BUL206" s="83"/>
      <c r="BUM206" s="83"/>
      <c r="BUN206" s="83"/>
      <c r="BUO206" s="83"/>
      <c r="BUP206" s="83"/>
      <c r="BUQ206" s="83"/>
      <c r="BUR206" s="83"/>
      <c r="BUS206" s="83"/>
      <c r="BUT206" s="83"/>
      <c r="BUU206" s="83"/>
      <c r="BUV206" s="83"/>
      <c r="BUW206" s="83"/>
      <c r="BUX206" s="83"/>
      <c r="BUY206" s="83"/>
      <c r="BUZ206" s="83"/>
      <c r="BVA206" s="83"/>
      <c r="BVB206" s="83"/>
      <c r="BVC206" s="83"/>
      <c r="BVD206" s="83"/>
      <c r="BVE206" s="83"/>
      <c r="BVF206" s="83"/>
      <c r="BVG206" s="83"/>
      <c r="BVH206" s="83"/>
      <c r="BVI206" s="83"/>
      <c r="BVJ206" s="83"/>
      <c r="BVK206" s="83"/>
      <c r="BVL206" s="83"/>
      <c r="BVM206" s="83"/>
      <c r="BVN206" s="83"/>
      <c r="BVO206" s="83"/>
      <c r="BVP206" s="83"/>
      <c r="BVQ206" s="83"/>
      <c r="BVR206" s="83"/>
      <c r="BVS206" s="83"/>
      <c r="BVT206" s="83"/>
      <c r="BVU206" s="83"/>
      <c r="BVV206" s="83"/>
      <c r="BVW206" s="83"/>
      <c r="BVX206" s="83"/>
      <c r="BVY206" s="83"/>
      <c r="BVZ206" s="83"/>
      <c r="BWA206" s="83"/>
      <c r="BWB206" s="83"/>
      <c r="BWC206" s="83"/>
      <c r="BWD206" s="83"/>
      <c r="BWE206" s="83"/>
      <c r="BWF206" s="83"/>
      <c r="BWG206" s="83"/>
      <c r="BWH206" s="83"/>
      <c r="BWI206" s="83"/>
      <c r="BWJ206" s="83"/>
      <c r="BWK206" s="83"/>
      <c r="BWL206" s="83"/>
      <c r="BWM206" s="83"/>
      <c r="BWN206" s="83"/>
      <c r="BWO206" s="83"/>
      <c r="BWP206" s="83"/>
      <c r="BWQ206" s="83"/>
      <c r="BWR206" s="83"/>
      <c r="BWS206" s="83"/>
      <c r="BWT206" s="83"/>
      <c r="BWU206" s="83"/>
      <c r="BWV206" s="83"/>
      <c r="BWW206" s="83"/>
      <c r="BWX206" s="83"/>
      <c r="BWY206" s="83"/>
      <c r="BWZ206" s="83"/>
      <c r="BXA206" s="83"/>
      <c r="BXB206" s="83"/>
      <c r="BXC206" s="83"/>
      <c r="BXD206" s="83"/>
      <c r="BXE206" s="83"/>
      <c r="BXF206" s="83"/>
      <c r="BXG206" s="83"/>
      <c r="BXH206" s="83"/>
      <c r="BXI206" s="83"/>
      <c r="BXJ206" s="83"/>
      <c r="BXK206" s="83"/>
      <c r="BXL206" s="83"/>
      <c r="BXM206" s="83"/>
      <c r="BXN206" s="83"/>
      <c r="BXO206" s="83"/>
      <c r="BXP206" s="83"/>
      <c r="BXQ206" s="83"/>
      <c r="BXR206" s="83"/>
      <c r="BXS206" s="83"/>
      <c r="BXT206" s="83"/>
      <c r="BXU206" s="83"/>
      <c r="BXV206" s="83"/>
      <c r="BXW206" s="83"/>
      <c r="BXX206" s="83"/>
      <c r="BXY206" s="83"/>
      <c r="BXZ206" s="83"/>
      <c r="BYA206" s="83"/>
      <c r="BYB206" s="83"/>
      <c r="BYC206" s="83"/>
      <c r="BYD206" s="83"/>
      <c r="BYE206" s="83"/>
      <c r="BYF206" s="83"/>
      <c r="BYG206" s="83"/>
      <c r="BYH206" s="83"/>
      <c r="BYI206" s="83"/>
      <c r="BYJ206" s="83"/>
      <c r="BYK206" s="83"/>
      <c r="BYL206" s="83"/>
      <c r="BYM206" s="83"/>
      <c r="BYN206" s="83"/>
      <c r="BYO206" s="83"/>
      <c r="BYP206" s="83"/>
      <c r="BYQ206" s="83"/>
      <c r="BYR206" s="83"/>
      <c r="BYS206" s="83"/>
      <c r="BYT206" s="83"/>
      <c r="BYU206" s="83"/>
      <c r="BYV206" s="83"/>
      <c r="BYW206" s="83"/>
      <c r="BYX206" s="83"/>
      <c r="BYY206" s="83"/>
      <c r="BYZ206" s="83"/>
      <c r="BZA206" s="83"/>
      <c r="BZB206" s="83"/>
      <c r="BZC206" s="83"/>
      <c r="BZD206" s="83"/>
      <c r="BZE206" s="83"/>
      <c r="BZF206" s="83"/>
      <c r="BZG206" s="83"/>
      <c r="BZH206" s="83"/>
      <c r="BZI206" s="83"/>
      <c r="BZJ206" s="83"/>
      <c r="BZK206" s="83"/>
      <c r="BZL206" s="83"/>
      <c r="BZM206" s="83"/>
      <c r="BZN206" s="83"/>
      <c r="BZO206" s="83"/>
      <c r="BZP206" s="83"/>
      <c r="BZQ206" s="83"/>
      <c r="BZR206" s="83"/>
      <c r="BZS206" s="83"/>
      <c r="BZT206" s="83"/>
      <c r="BZU206" s="83"/>
      <c r="BZV206" s="83"/>
      <c r="BZW206" s="83"/>
      <c r="BZX206" s="83"/>
      <c r="BZY206" s="83"/>
      <c r="BZZ206" s="83"/>
      <c r="CAA206" s="83"/>
      <c r="CAB206" s="83"/>
      <c r="CAC206" s="83"/>
      <c r="CAD206" s="83"/>
      <c r="CAE206" s="83"/>
      <c r="CAF206" s="83"/>
      <c r="CAG206" s="83"/>
      <c r="CAH206" s="83"/>
      <c r="CAI206" s="83"/>
      <c r="CAJ206" s="83"/>
      <c r="CAK206" s="83"/>
      <c r="CAL206" s="83"/>
      <c r="CAM206" s="83"/>
      <c r="CAN206" s="83"/>
      <c r="CAO206" s="83"/>
      <c r="CAP206" s="83"/>
      <c r="CAQ206" s="83"/>
      <c r="CAR206" s="83"/>
      <c r="CAS206" s="83"/>
      <c r="CAT206" s="83"/>
      <c r="CAU206" s="83"/>
      <c r="CAV206" s="83"/>
      <c r="CAW206" s="83"/>
      <c r="CAX206" s="83"/>
      <c r="CAY206" s="83"/>
      <c r="CAZ206" s="83"/>
      <c r="CBA206" s="83"/>
      <c r="CBB206" s="83"/>
      <c r="CBC206" s="83"/>
      <c r="CBD206" s="83"/>
      <c r="CBE206" s="83"/>
      <c r="CBF206" s="83"/>
      <c r="CBG206" s="83"/>
      <c r="CBH206" s="83"/>
      <c r="CBI206" s="83"/>
      <c r="CBJ206" s="83"/>
      <c r="CBK206" s="83"/>
      <c r="CBL206" s="83"/>
      <c r="CBM206" s="83"/>
      <c r="CBN206" s="83"/>
      <c r="CBO206" s="83"/>
      <c r="CBP206" s="83"/>
      <c r="CBQ206" s="83"/>
      <c r="CBR206" s="83"/>
      <c r="CBS206" s="83"/>
      <c r="CBT206" s="83"/>
      <c r="CBU206" s="83"/>
      <c r="CBV206" s="83"/>
      <c r="CBW206" s="83"/>
      <c r="CBX206" s="83"/>
      <c r="CBY206" s="83"/>
      <c r="CBZ206" s="83"/>
      <c r="CCA206" s="83"/>
      <c r="CCB206" s="83"/>
      <c r="CCC206" s="83"/>
      <c r="CCD206" s="83"/>
      <c r="CCE206" s="83"/>
      <c r="CCF206" s="83"/>
      <c r="CCG206" s="83"/>
      <c r="CCH206" s="83"/>
      <c r="CCI206" s="83"/>
      <c r="CCJ206" s="83"/>
      <c r="CCK206" s="83"/>
      <c r="CCL206" s="83"/>
      <c r="CCM206" s="83"/>
      <c r="CCN206" s="83"/>
      <c r="CCO206" s="83"/>
      <c r="CCP206" s="83"/>
      <c r="CCQ206" s="83"/>
      <c r="CCR206" s="83"/>
      <c r="CCS206" s="83"/>
      <c r="CCT206" s="83"/>
      <c r="CCU206" s="83"/>
      <c r="CCV206" s="83"/>
      <c r="CCW206" s="83"/>
      <c r="CCX206" s="83"/>
      <c r="CCY206" s="83"/>
      <c r="CCZ206" s="83"/>
      <c r="CDA206" s="83"/>
      <c r="CDB206" s="83"/>
      <c r="CDC206" s="83"/>
      <c r="CDD206" s="83"/>
      <c r="CDE206" s="83"/>
      <c r="CDF206" s="83"/>
      <c r="CDG206" s="83"/>
      <c r="CDH206" s="83"/>
      <c r="CDI206" s="83"/>
      <c r="CDJ206" s="83"/>
      <c r="CDK206" s="83"/>
      <c r="CDL206" s="83"/>
      <c r="CDM206" s="83"/>
      <c r="CDN206" s="83"/>
      <c r="CDO206" s="83"/>
      <c r="CDP206" s="83"/>
      <c r="CDQ206" s="83"/>
      <c r="CDR206" s="83"/>
      <c r="CDS206" s="83"/>
      <c r="CDT206" s="83"/>
      <c r="CDU206" s="83"/>
      <c r="CDV206" s="83"/>
      <c r="CDW206" s="83"/>
      <c r="CDX206" s="83"/>
      <c r="CDY206" s="83"/>
      <c r="CDZ206" s="83"/>
      <c r="CEA206" s="83"/>
      <c r="CEB206" s="83"/>
      <c r="CEC206" s="83"/>
      <c r="CED206" s="83"/>
      <c r="CEE206" s="83"/>
      <c r="CEF206" s="83"/>
      <c r="CEG206" s="83"/>
      <c r="CEH206" s="83"/>
      <c r="CEI206" s="83"/>
      <c r="CEJ206" s="83"/>
      <c r="CEK206" s="83"/>
      <c r="CEL206" s="83"/>
      <c r="CEM206" s="83"/>
      <c r="CEN206" s="83"/>
      <c r="CEO206" s="83"/>
      <c r="CEP206" s="83"/>
      <c r="CEQ206" s="83"/>
      <c r="CER206" s="83"/>
      <c r="CES206" s="83"/>
      <c r="CET206" s="83"/>
      <c r="CEU206" s="83"/>
      <c r="CEV206" s="83"/>
      <c r="CEW206" s="83"/>
      <c r="CEX206" s="83"/>
      <c r="CEY206" s="83"/>
      <c r="CEZ206" s="83"/>
      <c r="CFA206" s="83"/>
      <c r="CFB206" s="83"/>
      <c r="CFC206" s="83"/>
      <c r="CFD206" s="83"/>
      <c r="CFE206" s="83"/>
      <c r="CFF206" s="83"/>
      <c r="CFG206" s="83"/>
      <c r="CFH206" s="83"/>
      <c r="CFI206" s="83"/>
      <c r="CFJ206" s="83"/>
      <c r="CFK206" s="83"/>
      <c r="CFL206" s="83"/>
      <c r="CFM206" s="83"/>
      <c r="CFN206" s="83"/>
      <c r="CFO206" s="83"/>
      <c r="CFP206" s="83"/>
      <c r="CFQ206" s="83"/>
      <c r="CFR206" s="83"/>
      <c r="CFS206" s="83"/>
      <c r="CFT206" s="83"/>
      <c r="CFU206" s="83"/>
      <c r="CFV206" s="83"/>
      <c r="CFW206" s="83"/>
      <c r="CFX206" s="83"/>
      <c r="CFY206" s="83"/>
      <c r="CFZ206" s="83"/>
      <c r="CGA206" s="83"/>
      <c r="CGB206" s="83"/>
      <c r="CGC206" s="83"/>
      <c r="CGD206" s="83"/>
      <c r="CGE206" s="83"/>
      <c r="CGF206" s="83"/>
      <c r="CGG206" s="83"/>
      <c r="CGH206" s="83"/>
      <c r="CGI206" s="83"/>
      <c r="CGJ206" s="83"/>
      <c r="CGK206" s="83"/>
      <c r="CGL206" s="83"/>
      <c r="CGM206" s="83"/>
      <c r="CGN206" s="83"/>
      <c r="CGO206" s="83"/>
      <c r="CGP206" s="83"/>
      <c r="CGQ206" s="83"/>
      <c r="CGR206" s="83"/>
      <c r="CGS206" s="83"/>
      <c r="CGT206" s="83"/>
      <c r="CGU206" s="83"/>
      <c r="CGV206" s="83"/>
      <c r="CGW206" s="83"/>
      <c r="CGX206" s="83"/>
      <c r="CGY206" s="83"/>
      <c r="CGZ206" s="83"/>
      <c r="CHA206" s="83"/>
      <c r="CHB206" s="83"/>
      <c r="CHC206" s="83"/>
      <c r="CHD206" s="83"/>
      <c r="CHE206" s="83"/>
      <c r="CHF206" s="83"/>
      <c r="CHG206" s="83"/>
      <c r="CHH206" s="83"/>
      <c r="CHI206" s="83"/>
      <c r="CHJ206" s="83"/>
      <c r="CHK206" s="83"/>
      <c r="CHL206" s="83"/>
      <c r="CHM206" s="83"/>
      <c r="CHN206" s="83"/>
      <c r="CHO206" s="83"/>
      <c r="CHP206" s="83"/>
      <c r="CHQ206" s="83"/>
      <c r="CHR206" s="83"/>
      <c r="CHS206" s="83"/>
      <c r="CHT206" s="83"/>
      <c r="CHU206" s="83"/>
      <c r="CHV206" s="83"/>
      <c r="CHW206" s="83"/>
      <c r="CHX206" s="83"/>
      <c r="CHY206" s="83"/>
      <c r="CHZ206" s="83"/>
      <c r="CIA206" s="83"/>
      <c r="CIB206" s="83"/>
      <c r="CIC206" s="83"/>
      <c r="CID206" s="83"/>
      <c r="CIE206" s="83"/>
      <c r="CIF206" s="83"/>
      <c r="CIG206" s="83"/>
      <c r="CIH206" s="83"/>
      <c r="CII206" s="83"/>
      <c r="CIJ206" s="83"/>
      <c r="CIK206" s="83"/>
      <c r="CIL206" s="83"/>
      <c r="CIM206" s="83"/>
      <c r="CIN206" s="83"/>
      <c r="CIO206" s="83"/>
      <c r="CIP206" s="83"/>
      <c r="CIQ206" s="83"/>
      <c r="CIR206" s="83"/>
      <c r="CIS206" s="83"/>
      <c r="CIT206" s="83"/>
      <c r="CIU206" s="83"/>
      <c r="CIV206" s="83"/>
      <c r="CIW206" s="83"/>
      <c r="CIX206" s="83"/>
      <c r="CIY206" s="83"/>
      <c r="CIZ206" s="83"/>
      <c r="CJA206" s="83"/>
      <c r="CJB206" s="83"/>
      <c r="CJC206" s="83"/>
      <c r="CJD206" s="83"/>
      <c r="CJE206" s="83"/>
      <c r="CJF206" s="83"/>
      <c r="CJG206" s="83"/>
      <c r="CJH206" s="83"/>
      <c r="CJI206" s="83"/>
      <c r="CJJ206" s="83"/>
      <c r="CJK206" s="83"/>
      <c r="CJL206" s="83"/>
      <c r="CJM206" s="83"/>
      <c r="CJN206" s="83"/>
      <c r="CJO206" s="83"/>
      <c r="CJP206" s="83"/>
      <c r="CJQ206" s="83"/>
      <c r="CJR206" s="83"/>
      <c r="CJS206" s="83"/>
      <c r="CJT206" s="83"/>
      <c r="CJU206" s="83"/>
      <c r="CJV206" s="83"/>
      <c r="CJW206" s="83"/>
      <c r="CJX206" s="83"/>
      <c r="CJY206" s="83"/>
      <c r="CJZ206" s="83"/>
      <c r="CKA206" s="83"/>
      <c r="CKB206" s="83"/>
      <c r="CKC206" s="83"/>
      <c r="CKD206" s="83"/>
      <c r="CKE206" s="83"/>
      <c r="CKF206" s="83"/>
      <c r="CKG206" s="83"/>
      <c r="CKH206" s="83"/>
      <c r="CKI206" s="83"/>
      <c r="CKJ206" s="83"/>
      <c r="CKK206" s="83"/>
      <c r="CKL206" s="83"/>
      <c r="CKM206" s="83"/>
      <c r="CKN206" s="83"/>
      <c r="CKO206" s="83"/>
      <c r="CKP206" s="83"/>
      <c r="CKQ206" s="83"/>
      <c r="CKR206" s="83"/>
      <c r="CKS206" s="83"/>
      <c r="CKT206" s="83"/>
      <c r="CKU206" s="83"/>
      <c r="CKV206" s="83"/>
      <c r="CKW206" s="83"/>
      <c r="CKX206" s="83"/>
      <c r="CKY206" s="83"/>
      <c r="CKZ206" s="83"/>
      <c r="CLA206" s="83"/>
      <c r="CLB206" s="83"/>
      <c r="CLC206" s="83"/>
      <c r="CLD206" s="83"/>
      <c r="CLE206" s="83"/>
      <c r="CLF206" s="83"/>
      <c r="CLG206" s="83"/>
      <c r="CLH206" s="83"/>
      <c r="CLI206" s="83"/>
      <c r="CLJ206" s="83"/>
      <c r="CLK206" s="83"/>
      <c r="CLL206" s="83"/>
      <c r="CLM206" s="83"/>
      <c r="CLN206" s="83"/>
      <c r="CLO206" s="83"/>
      <c r="CLP206" s="83"/>
      <c r="CLQ206" s="83"/>
      <c r="CLR206" s="83"/>
      <c r="CLS206" s="83"/>
      <c r="CLT206" s="83"/>
      <c r="CLU206" s="83"/>
      <c r="CLV206" s="83"/>
      <c r="CLW206" s="83"/>
      <c r="CLX206" s="83"/>
      <c r="CLY206" s="83"/>
      <c r="CLZ206" s="83"/>
      <c r="CMA206" s="83"/>
      <c r="CMB206" s="83"/>
      <c r="CMC206" s="83"/>
      <c r="CMD206" s="83"/>
      <c r="CME206" s="83"/>
      <c r="CMF206" s="83"/>
      <c r="CMG206" s="83"/>
      <c r="CMH206" s="83"/>
      <c r="CMI206" s="83"/>
      <c r="CMJ206" s="83"/>
      <c r="CMK206" s="83"/>
      <c r="CML206" s="83"/>
      <c r="CMM206" s="83"/>
      <c r="CMN206" s="83"/>
      <c r="CMO206" s="83"/>
      <c r="CMP206" s="83"/>
      <c r="CMQ206" s="83"/>
      <c r="CMR206" s="83"/>
      <c r="CMS206" s="83"/>
      <c r="CMT206" s="83"/>
      <c r="CMU206" s="83"/>
      <c r="CMV206" s="83"/>
      <c r="CMW206" s="83"/>
      <c r="CMX206" s="83"/>
      <c r="CMY206" s="83"/>
      <c r="CMZ206" s="83"/>
      <c r="CNA206" s="83"/>
      <c r="CNB206" s="83"/>
      <c r="CNC206" s="83"/>
      <c r="CND206" s="83"/>
      <c r="CNE206" s="83"/>
      <c r="CNF206" s="83"/>
      <c r="CNG206" s="83"/>
      <c r="CNH206" s="83"/>
      <c r="CNI206" s="83"/>
      <c r="CNJ206" s="83"/>
      <c r="CNK206" s="83"/>
      <c r="CNL206" s="83"/>
      <c r="CNM206" s="83"/>
      <c r="CNN206" s="83"/>
      <c r="CNO206" s="83"/>
      <c r="CNP206" s="83"/>
      <c r="CNQ206" s="83"/>
      <c r="CNR206" s="83"/>
      <c r="CNS206" s="83"/>
      <c r="CNT206" s="83"/>
      <c r="CNU206" s="83"/>
      <c r="CNV206" s="83"/>
      <c r="CNW206" s="83"/>
      <c r="CNX206" s="83"/>
      <c r="CNY206" s="83"/>
      <c r="CNZ206" s="83"/>
      <c r="COA206" s="83"/>
      <c r="COB206" s="83"/>
      <c r="COC206" s="83"/>
      <c r="COD206" s="83"/>
      <c r="COE206" s="83"/>
      <c r="COF206" s="83"/>
      <c r="COG206" s="83"/>
      <c r="COH206" s="83"/>
      <c r="COI206" s="83"/>
      <c r="COJ206" s="83"/>
      <c r="COK206" s="83"/>
      <c r="COL206" s="83"/>
      <c r="COM206" s="83"/>
      <c r="CON206" s="83"/>
      <c r="COO206" s="83"/>
      <c r="COP206" s="83"/>
      <c r="COQ206" s="83"/>
      <c r="COR206" s="83"/>
      <c r="COS206" s="83"/>
      <c r="COT206" s="83"/>
      <c r="COU206" s="83"/>
      <c r="COV206" s="83"/>
      <c r="COW206" s="83"/>
      <c r="COX206" s="83"/>
      <c r="COY206" s="83"/>
      <c r="COZ206" s="83"/>
      <c r="CPA206" s="83"/>
      <c r="CPB206" s="83"/>
      <c r="CPC206" s="83"/>
      <c r="CPD206" s="83"/>
      <c r="CPE206" s="83"/>
      <c r="CPF206" s="83"/>
      <c r="CPG206" s="83"/>
      <c r="CPH206" s="83"/>
      <c r="CPI206" s="83"/>
      <c r="CPJ206" s="83"/>
      <c r="CPK206" s="83"/>
      <c r="CPL206" s="83"/>
      <c r="CPM206" s="83"/>
      <c r="CPN206" s="83"/>
      <c r="CPO206" s="83"/>
      <c r="CPP206" s="83"/>
      <c r="CPQ206" s="83"/>
      <c r="CPR206" s="83"/>
      <c r="CPS206" s="83"/>
      <c r="CPT206" s="83"/>
      <c r="CPU206" s="83"/>
      <c r="CPV206" s="83"/>
      <c r="CPW206" s="83"/>
      <c r="CPX206" s="83"/>
      <c r="CPY206" s="83"/>
      <c r="CPZ206" s="83"/>
      <c r="CQA206" s="83"/>
      <c r="CQB206" s="83"/>
      <c r="CQC206" s="83"/>
      <c r="CQD206" s="83"/>
      <c r="CQE206" s="83"/>
      <c r="CQF206" s="83"/>
      <c r="CQG206" s="83"/>
      <c r="CQH206" s="83"/>
      <c r="CQI206" s="83"/>
      <c r="CQJ206" s="83"/>
      <c r="CQK206" s="83"/>
      <c r="CQL206" s="83"/>
      <c r="CQM206" s="83"/>
      <c r="CQN206" s="83"/>
      <c r="CQO206" s="83"/>
      <c r="CQP206" s="83"/>
      <c r="CQQ206" s="83"/>
      <c r="CQR206" s="83"/>
      <c r="CQS206" s="83"/>
      <c r="CQT206" s="83"/>
      <c r="CQU206" s="83"/>
      <c r="CQV206" s="83"/>
      <c r="CQW206" s="83"/>
      <c r="CQX206" s="83"/>
      <c r="CQY206" s="83"/>
      <c r="CQZ206" s="83"/>
      <c r="CRA206" s="83"/>
      <c r="CRB206" s="83"/>
      <c r="CRC206" s="83"/>
      <c r="CRD206" s="83"/>
      <c r="CRE206" s="83"/>
      <c r="CRF206" s="83"/>
      <c r="CRG206" s="83"/>
      <c r="CRH206" s="83"/>
      <c r="CRI206" s="83"/>
      <c r="CRJ206" s="83"/>
      <c r="CRK206" s="83"/>
      <c r="CRL206" s="83"/>
      <c r="CRM206" s="83"/>
      <c r="CRN206" s="83"/>
      <c r="CRO206" s="83"/>
      <c r="CRP206" s="83"/>
      <c r="CRQ206" s="83"/>
      <c r="CRR206" s="83"/>
      <c r="CRS206" s="83"/>
      <c r="CRT206" s="83"/>
      <c r="CRU206" s="83"/>
      <c r="CRV206" s="83"/>
      <c r="CRW206" s="83"/>
      <c r="CRX206" s="83"/>
      <c r="CRY206" s="83"/>
      <c r="CRZ206" s="83"/>
      <c r="CSA206" s="83"/>
      <c r="CSB206" s="83"/>
      <c r="CSC206" s="83"/>
      <c r="CSD206" s="83"/>
      <c r="CSE206" s="83"/>
      <c r="CSF206" s="83"/>
      <c r="CSG206" s="83"/>
      <c r="CSH206" s="83"/>
      <c r="CSI206" s="83"/>
      <c r="CSJ206" s="83"/>
      <c r="CSK206" s="83"/>
      <c r="CSL206" s="83"/>
      <c r="CSM206" s="83"/>
      <c r="CSN206" s="83"/>
      <c r="CSO206" s="83"/>
      <c r="CSP206" s="83"/>
      <c r="CSQ206" s="83"/>
      <c r="CSR206" s="83"/>
      <c r="CSS206" s="83"/>
      <c r="CST206" s="83"/>
      <c r="CSU206" s="83"/>
      <c r="CSV206" s="83"/>
      <c r="CSW206" s="83"/>
      <c r="CSX206" s="83"/>
      <c r="CSY206" s="83"/>
      <c r="CSZ206" s="83"/>
      <c r="CTA206" s="83"/>
      <c r="CTB206" s="83"/>
      <c r="CTC206" s="83"/>
      <c r="CTD206" s="83"/>
      <c r="CTE206" s="83"/>
      <c r="CTF206" s="83"/>
      <c r="CTG206" s="83"/>
      <c r="CTH206" s="83"/>
      <c r="CTI206" s="83"/>
      <c r="CTJ206" s="83"/>
      <c r="CTK206" s="83"/>
      <c r="CTL206" s="83"/>
      <c r="CTM206" s="83"/>
      <c r="CTN206" s="83"/>
      <c r="CTO206" s="83"/>
      <c r="CTP206" s="83"/>
      <c r="CTQ206" s="83"/>
      <c r="CTR206" s="83"/>
      <c r="CTS206" s="83"/>
      <c r="CTT206" s="83"/>
      <c r="CTU206" s="83"/>
      <c r="CTV206" s="83"/>
      <c r="CTW206" s="83"/>
      <c r="CTX206" s="83"/>
      <c r="CTY206" s="83"/>
      <c r="CTZ206" s="83"/>
      <c r="CUA206" s="83"/>
      <c r="CUB206" s="83"/>
      <c r="CUC206" s="83"/>
      <c r="CUD206" s="83"/>
      <c r="CUE206" s="83"/>
      <c r="CUF206" s="83"/>
      <c r="CUG206" s="83"/>
      <c r="CUH206" s="83"/>
      <c r="CUI206" s="83"/>
      <c r="CUJ206" s="83"/>
      <c r="CUK206" s="83"/>
      <c r="CUL206" s="83"/>
      <c r="CUM206" s="83"/>
      <c r="CUN206" s="83"/>
      <c r="CUO206" s="83"/>
      <c r="CUP206" s="83"/>
      <c r="CUQ206" s="83"/>
      <c r="CUR206" s="83"/>
      <c r="CUS206" s="83"/>
      <c r="CUT206" s="83"/>
      <c r="CUU206" s="83"/>
      <c r="CUV206" s="83"/>
      <c r="CUW206" s="83"/>
      <c r="CUX206" s="83"/>
      <c r="CUY206" s="83"/>
      <c r="CUZ206" s="83"/>
      <c r="CVA206" s="83"/>
      <c r="CVB206" s="83"/>
      <c r="CVC206" s="83"/>
      <c r="CVD206" s="83"/>
      <c r="CVE206" s="83"/>
      <c r="CVF206" s="83"/>
      <c r="CVG206" s="83"/>
      <c r="CVH206" s="83"/>
      <c r="CVI206" s="83"/>
      <c r="CVJ206" s="83"/>
      <c r="CVK206" s="83"/>
      <c r="CVL206" s="83"/>
      <c r="CVM206" s="83"/>
      <c r="CVN206" s="83"/>
      <c r="CVO206" s="83"/>
      <c r="CVP206" s="83"/>
      <c r="CVQ206" s="83"/>
      <c r="CVR206" s="83"/>
      <c r="CVS206" s="83"/>
      <c r="CVT206" s="83"/>
      <c r="CVU206" s="83"/>
      <c r="CVV206" s="83"/>
      <c r="CVW206" s="83"/>
      <c r="CVX206" s="83"/>
      <c r="CVY206" s="83"/>
      <c r="CVZ206" s="83"/>
      <c r="CWA206" s="83"/>
      <c r="CWB206" s="83"/>
      <c r="CWC206" s="83"/>
      <c r="CWD206" s="83"/>
      <c r="CWE206" s="83"/>
      <c r="CWF206" s="83"/>
      <c r="CWG206" s="83"/>
      <c r="CWH206" s="83"/>
      <c r="CWI206" s="83"/>
      <c r="CWJ206" s="83"/>
      <c r="CWK206" s="83"/>
      <c r="CWL206" s="83"/>
      <c r="CWM206" s="83"/>
      <c r="CWN206" s="83"/>
      <c r="CWO206" s="83"/>
      <c r="CWP206" s="83"/>
      <c r="CWQ206" s="83"/>
      <c r="CWR206" s="83"/>
      <c r="CWS206" s="83"/>
      <c r="CWT206" s="83"/>
      <c r="CWU206" s="83"/>
      <c r="CWV206" s="83"/>
      <c r="CWW206" s="83"/>
      <c r="CWX206" s="83"/>
      <c r="CWY206" s="83"/>
      <c r="CWZ206" s="83"/>
      <c r="CXA206" s="83"/>
      <c r="CXB206" s="83"/>
      <c r="CXC206" s="83"/>
      <c r="CXD206" s="83"/>
      <c r="CXE206" s="83"/>
      <c r="CXF206" s="83"/>
      <c r="CXG206" s="83"/>
      <c r="CXH206" s="83"/>
      <c r="CXI206" s="83"/>
      <c r="CXJ206" s="83"/>
      <c r="CXK206" s="83"/>
      <c r="CXL206" s="83"/>
      <c r="CXM206" s="83"/>
      <c r="CXN206" s="83"/>
      <c r="CXO206" s="83"/>
      <c r="CXP206" s="83"/>
      <c r="CXQ206" s="83"/>
      <c r="CXR206" s="83"/>
      <c r="CXS206" s="83"/>
      <c r="CXT206" s="83"/>
      <c r="CXU206" s="83"/>
      <c r="CXV206" s="83"/>
      <c r="CXW206" s="83"/>
      <c r="CXX206" s="83"/>
      <c r="CXY206" s="83"/>
      <c r="CXZ206" s="83"/>
      <c r="CYA206" s="83"/>
      <c r="CYB206" s="83"/>
      <c r="CYC206" s="83"/>
      <c r="CYD206" s="83"/>
      <c r="CYE206" s="83"/>
      <c r="CYF206" s="83"/>
      <c r="CYG206" s="83"/>
      <c r="CYH206" s="83"/>
      <c r="CYI206" s="83"/>
      <c r="CYJ206" s="83"/>
      <c r="CYK206" s="83"/>
      <c r="CYL206" s="83"/>
      <c r="CYM206" s="83"/>
      <c r="CYN206" s="83"/>
      <c r="CYO206" s="83"/>
      <c r="CYP206" s="83"/>
      <c r="CYQ206" s="83"/>
      <c r="CYR206" s="83"/>
      <c r="CYS206" s="83"/>
      <c r="CYT206" s="83"/>
      <c r="CYU206" s="83"/>
      <c r="CYV206" s="83"/>
      <c r="CYW206" s="83"/>
      <c r="CYX206" s="83"/>
      <c r="CYY206" s="83"/>
      <c r="CYZ206" s="83"/>
      <c r="CZA206" s="83"/>
      <c r="CZB206" s="83"/>
      <c r="CZC206" s="83"/>
      <c r="CZD206" s="83"/>
      <c r="CZE206" s="83"/>
      <c r="CZF206" s="83"/>
      <c r="CZG206" s="83"/>
      <c r="CZH206" s="83"/>
      <c r="CZI206" s="83"/>
      <c r="CZJ206" s="83"/>
      <c r="CZK206" s="83"/>
      <c r="CZL206" s="83"/>
      <c r="CZM206" s="83"/>
      <c r="CZN206" s="83"/>
      <c r="CZO206" s="83"/>
      <c r="CZP206" s="83"/>
      <c r="CZQ206" s="83"/>
      <c r="CZR206" s="83"/>
      <c r="CZS206" s="83"/>
      <c r="CZT206" s="83"/>
      <c r="CZU206" s="83"/>
      <c r="CZV206" s="83"/>
      <c r="CZW206" s="83"/>
      <c r="CZX206" s="83"/>
      <c r="CZY206" s="83"/>
      <c r="CZZ206" s="83"/>
      <c r="DAA206" s="83"/>
      <c r="DAB206" s="83"/>
      <c r="DAC206" s="83"/>
      <c r="DAD206" s="83"/>
      <c r="DAE206" s="83"/>
      <c r="DAF206" s="83"/>
      <c r="DAG206" s="83"/>
      <c r="DAH206" s="83"/>
      <c r="DAI206" s="83"/>
      <c r="DAJ206" s="83"/>
      <c r="DAK206" s="83"/>
      <c r="DAL206" s="83"/>
      <c r="DAM206" s="83"/>
      <c r="DAN206" s="83"/>
      <c r="DAO206" s="83"/>
      <c r="DAP206" s="83"/>
      <c r="DAQ206" s="83"/>
      <c r="DAR206" s="83"/>
      <c r="DAS206" s="83"/>
      <c r="DAT206" s="83"/>
      <c r="DAU206" s="83"/>
      <c r="DAV206" s="83"/>
      <c r="DAW206" s="83"/>
      <c r="DAX206" s="83"/>
      <c r="DAY206" s="83"/>
      <c r="DAZ206" s="83"/>
      <c r="DBA206" s="83"/>
      <c r="DBB206" s="83"/>
      <c r="DBC206" s="83"/>
      <c r="DBD206" s="83"/>
      <c r="DBE206" s="83"/>
      <c r="DBF206" s="83"/>
      <c r="DBG206" s="83"/>
      <c r="DBH206" s="83"/>
      <c r="DBI206" s="83"/>
      <c r="DBJ206" s="83"/>
      <c r="DBK206" s="83"/>
      <c r="DBL206" s="83"/>
      <c r="DBM206" s="83"/>
      <c r="DBN206" s="83"/>
      <c r="DBO206" s="83"/>
      <c r="DBP206" s="83"/>
      <c r="DBQ206" s="83"/>
      <c r="DBR206" s="83"/>
      <c r="DBS206" s="83"/>
      <c r="DBT206" s="83"/>
      <c r="DBU206" s="83"/>
      <c r="DBV206" s="83"/>
      <c r="DBW206" s="83"/>
      <c r="DBX206" s="83"/>
      <c r="DBY206" s="83"/>
      <c r="DBZ206" s="83"/>
      <c r="DCA206" s="83"/>
      <c r="DCB206" s="83"/>
      <c r="DCC206" s="83"/>
      <c r="DCD206" s="83"/>
      <c r="DCE206" s="83"/>
      <c r="DCF206" s="83"/>
      <c r="DCG206" s="83"/>
      <c r="DCH206" s="83"/>
      <c r="DCI206" s="83"/>
      <c r="DCJ206" s="83"/>
      <c r="DCK206" s="83"/>
      <c r="DCL206" s="83"/>
      <c r="DCM206" s="83"/>
      <c r="DCN206" s="83"/>
      <c r="DCO206" s="83"/>
      <c r="DCP206" s="83"/>
      <c r="DCQ206" s="83"/>
      <c r="DCR206" s="83"/>
      <c r="DCS206" s="83"/>
      <c r="DCT206" s="83"/>
      <c r="DCU206" s="83"/>
      <c r="DCV206" s="83"/>
      <c r="DCW206" s="83"/>
      <c r="DCX206" s="83"/>
      <c r="DCY206" s="83"/>
      <c r="DCZ206" s="83"/>
      <c r="DDA206" s="83"/>
      <c r="DDB206" s="83"/>
      <c r="DDC206" s="83"/>
      <c r="DDD206" s="83"/>
      <c r="DDE206" s="83"/>
      <c r="DDF206" s="83"/>
      <c r="DDG206" s="83"/>
      <c r="DDH206" s="83"/>
      <c r="DDI206" s="83"/>
      <c r="DDJ206" s="83"/>
      <c r="DDK206" s="83"/>
      <c r="DDL206" s="83"/>
      <c r="DDM206" s="83"/>
      <c r="DDN206" s="83"/>
      <c r="DDO206" s="83"/>
      <c r="DDP206" s="83"/>
      <c r="DDQ206" s="83"/>
      <c r="DDR206" s="83"/>
      <c r="DDS206" s="83"/>
      <c r="DDT206" s="83"/>
      <c r="DDU206" s="83"/>
      <c r="DDV206" s="83"/>
      <c r="DDW206" s="83"/>
      <c r="DDX206" s="83"/>
      <c r="DDY206" s="83"/>
      <c r="DDZ206" s="83"/>
      <c r="DEA206" s="83"/>
      <c r="DEB206" s="83"/>
      <c r="DEC206" s="83"/>
      <c r="DED206" s="83"/>
      <c r="DEE206" s="83"/>
      <c r="DEF206" s="83"/>
      <c r="DEG206" s="83"/>
      <c r="DEH206" s="83"/>
      <c r="DEI206" s="83"/>
      <c r="DEJ206" s="83"/>
      <c r="DEK206" s="83"/>
      <c r="DEL206" s="83"/>
      <c r="DEM206" s="83"/>
      <c r="DEN206" s="83"/>
      <c r="DEO206" s="83"/>
      <c r="DEP206" s="83"/>
      <c r="DEQ206" s="83"/>
      <c r="DER206" s="83"/>
      <c r="DES206" s="83"/>
      <c r="DET206" s="83"/>
      <c r="DEU206" s="83"/>
      <c r="DEV206" s="83"/>
      <c r="DEW206" s="83"/>
      <c r="DEX206" s="83"/>
      <c r="DEY206" s="83"/>
      <c r="DEZ206" s="83"/>
      <c r="DFA206" s="83"/>
      <c r="DFB206" s="83"/>
      <c r="DFC206" s="83"/>
      <c r="DFD206" s="83"/>
      <c r="DFE206" s="83"/>
      <c r="DFF206" s="83"/>
      <c r="DFG206" s="83"/>
      <c r="DFH206" s="83"/>
      <c r="DFI206" s="83"/>
      <c r="DFJ206" s="83"/>
      <c r="DFK206" s="83"/>
      <c r="DFL206" s="83"/>
      <c r="DFM206" s="83"/>
      <c r="DFN206" s="83"/>
      <c r="DFO206" s="83"/>
      <c r="DFP206" s="83"/>
      <c r="DFQ206" s="83"/>
      <c r="DFR206" s="83"/>
      <c r="DFS206" s="83"/>
      <c r="DFT206" s="83"/>
      <c r="DFU206" s="83"/>
      <c r="DFV206" s="83"/>
      <c r="DFW206" s="83"/>
      <c r="DFX206" s="83"/>
      <c r="DFY206" s="83"/>
      <c r="DFZ206" s="83"/>
      <c r="DGA206" s="83"/>
      <c r="DGB206" s="83"/>
      <c r="DGC206" s="83"/>
      <c r="DGD206" s="83"/>
      <c r="DGE206" s="83"/>
      <c r="DGF206" s="83"/>
      <c r="DGG206" s="83"/>
      <c r="DGH206" s="83"/>
      <c r="DGI206" s="83"/>
      <c r="DGJ206" s="83"/>
      <c r="DGK206" s="83"/>
      <c r="DGL206" s="83"/>
      <c r="DGM206" s="83"/>
      <c r="DGN206" s="83"/>
      <c r="DGO206" s="83"/>
      <c r="DGP206" s="83"/>
      <c r="DGQ206" s="83"/>
      <c r="DGR206" s="83"/>
      <c r="DGS206" s="83"/>
      <c r="DGT206" s="83"/>
      <c r="DGU206" s="83"/>
      <c r="DGV206" s="83"/>
      <c r="DGW206" s="83"/>
      <c r="DGX206" s="83"/>
      <c r="DGY206" s="83"/>
      <c r="DGZ206" s="83"/>
      <c r="DHA206" s="83"/>
      <c r="DHB206" s="83"/>
      <c r="DHC206" s="83"/>
      <c r="DHD206" s="83"/>
      <c r="DHE206" s="83"/>
      <c r="DHF206" s="83"/>
      <c r="DHG206" s="83"/>
      <c r="DHH206" s="83"/>
      <c r="DHI206" s="83"/>
      <c r="DHJ206" s="83"/>
      <c r="DHK206" s="83"/>
      <c r="DHL206" s="83"/>
      <c r="DHM206" s="83"/>
      <c r="DHN206" s="83"/>
      <c r="DHO206" s="83"/>
      <c r="DHP206" s="83"/>
      <c r="DHQ206" s="83"/>
      <c r="DHR206" s="83"/>
      <c r="DHS206" s="83"/>
      <c r="DHT206" s="83"/>
      <c r="DHU206" s="83"/>
      <c r="DHV206" s="83"/>
      <c r="DHW206" s="83"/>
      <c r="DHX206" s="83"/>
      <c r="DHY206" s="83"/>
      <c r="DHZ206" s="83"/>
      <c r="DIA206" s="83"/>
      <c r="DIB206" s="83"/>
      <c r="DIC206" s="83"/>
      <c r="DID206" s="83"/>
      <c r="DIE206" s="83"/>
      <c r="DIF206" s="83"/>
      <c r="DIG206" s="83"/>
      <c r="DIH206" s="83"/>
      <c r="DII206" s="83"/>
      <c r="DIJ206" s="83"/>
      <c r="DIK206" s="83"/>
      <c r="DIL206" s="83"/>
      <c r="DIM206" s="83"/>
      <c r="DIN206" s="83"/>
      <c r="DIO206" s="83"/>
      <c r="DIP206" s="83"/>
      <c r="DIQ206" s="83"/>
      <c r="DIR206" s="83"/>
      <c r="DIS206" s="83"/>
      <c r="DIT206" s="83"/>
      <c r="DIU206" s="83"/>
      <c r="DIV206" s="83"/>
      <c r="DIW206" s="83"/>
      <c r="DIX206" s="83"/>
      <c r="DIY206" s="83"/>
      <c r="DIZ206" s="83"/>
      <c r="DJA206" s="83"/>
      <c r="DJB206" s="83"/>
      <c r="DJC206" s="83"/>
      <c r="DJD206" s="83"/>
      <c r="DJE206" s="83"/>
      <c r="DJF206" s="83"/>
      <c r="DJG206" s="83"/>
      <c r="DJH206" s="83"/>
      <c r="DJI206" s="83"/>
      <c r="DJJ206" s="83"/>
      <c r="DJK206" s="83"/>
      <c r="DJL206" s="83"/>
      <c r="DJM206" s="83"/>
      <c r="DJN206" s="83"/>
      <c r="DJO206" s="83"/>
      <c r="DJP206" s="83"/>
      <c r="DJQ206" s="83"/>
      <c r="DJR206" s="83"/>
      <c r="DJS206" s="83"/>
      <c r="DJT206" s="83"/>
      <c r="DJU206" s="83"/>
      <c r="DJV206" s="83"/>
      <c r="DJW206" s="83"/>
      <c r="DJX206" s="83"/>
      <c r="DJY206" s="83"/>
      <c r="DJZ206" s="83"/>
      <c r="DKA206" s="83"/>
      <c r="DKB206" s="83"/>
      <c r="DKC206" s="83"/>
      <c r="DKD206" s="83"/>
      <c r="DKE206" s="83"/>
      <c r="DKF206" s="83"/>
      <c r="DKG206" s="83"/>
      <c r="DKH206" s="83"/>
      <c r="DKI206" s="83"/>
      <c r="DKJ206" s="83"/>
      <c r="DKK206" s="83"/>
      <c r="DKL206" s="83"/>
      <c r="DKM206" s="83"/>
      <c r="DKN206" s="83"/>
      <c r="DKO206" s="83"/>
      <c r="DKP206" s="83"/>
      <c r="DKQ206" s="83"/>
      <c r="DKR206" s="83"/>
      <c r="DKS206" s="83"/>
      <c r="DKT206" s="83"/>
      <c r="DKU206" s="83"/>
      <c r="DKV206" s="83"/>
      <c r="DKW206" s="83"/>
      <c r="DKX206" s="83"/>
      <c r="DKY206" s="83"/>
      <c r="DKZ206" s="83"/>
      <c r="DLA206" s="83"/>
      <c r="DLB206" s="83"/>
      <c r="DLC206" s="83"/>
      <c r="DLD206" s="83"/>
      <c r="DLE206" s="83"/>
      <c r="DLF206" s="83"/>
      <c r="DLG206" s="83"/>
      <c r="DLH206" s="83"/>
      <c r="DLI206" s="83"/>
      <c r="DLJ206" s="83"/>
      <c r="DLK206" s="83"/>
      <c r="DLL206" s="83"/>
      <c r="DLM206" s="83"/>
      <c r="DLN206" s="83"/>
      <c r="DLO206" s="83"/>
      <c r="DLP206" s="83"/>
      <c r="DLQ206" s="83"/>
      <c r="DLR206" s="83"/>
      <c r="DLS206" s="83"/>
      <c r="DLT206" s="83"/>
      <c r="DLU206" s="83"/>
      <c r="DLV206" s="83"/>
      <c r="DLW206" s="83"/>
      <c r="DLX206" s="83"/>
      <c r="DLY206" s="83"/>
      <c r="DLZ206" s="83"/>
      <c r="DMA206" s="83"/>
      <c r="DMB206" s="83"/>
      <c r="DMC206" s="83"/>
      <c r="DMD206" s="83"/>
      <c r="DME206" s="83"/>
      <c r="DMF206" s="83"/>
      <c r="DMG206" s="83"/>
      <c r="DMH206" s="83"/>
      <c r="DMI206" s="83"/>
      <c r="DMJ206" s="83"/>
      <c r="DMK206" s="83"/>
      <c r="DML206" s="83"/>
      <c r="DMM206" s="83"/>
      <c r="DMN206" s="83"/>
      <c r="DMO206" s="83"/>
      <c r="DMP206" s="83"/>
      <c r="DMQ206" s="83"/>
      <c r="DMR206" s="83"/>
      <c r="DMS206" s="83"/>
      <c r="DMT206" s="83"/>
      <c r="DMU206" s="83"/>
      <c r="DMV206" s="83"/>
      <c r="DMW206" s="83"/>
      <c r="DMX206" s="83"/>
      <c r="DMY206" s="83"/>
      <c r="DMZ206" s="83"/>
      <c r="DNA206" s="83"/>
      <c r="DNB206" s="83"/>
      <c r="DNC206" s="83"/>
      <c r="DND206" s="83"/>
      <c r="DNE206" s="83"/>
      <c r="DNF206" s="83"/>
      <c r="DNG206" s="83"/>
      <c r="DNH206" s="83"/>
      <c r="DNI206" s="83"/>
      <c r="DNJ206" s="83"/>
      <c r="DNK206" s="83"/>
      <c r="DNL206" s="83"/>
      <c r="DNM206" s="83"/>
      <c r="DNN206" s="83"/>
      <c r="DNO206" s="83"/>
      <c r="DNP206" s="83"/>
      <c r="DNQ206" s="83"/>
      <c r="DNR206" s="83"/>
      <c r="DNS206" s="83"/>
      <c r="DNT206" s="83"/>
      <c r="DNU206" s="83"/>
      <c r="DNV206" s="83"/>
      <c r="DNW206" s="83"/>
      <c r="DNX206" s="83"/>
      <c r="DNY206" s="83"/>
      <c r="DNZ206" s="83"/>
      <c r="DOA206" s="83"/>
      <c r="DOB206" s="83"/>
      <c r="DOC206" s="83"/>
      <c r="DOD206" s="83"/>
      <c r="DOE206" s="83"/>
      <c r="DOF206" s="83"/>
      <c r="DOG206" s="83"/>
      <c r="DOH206" s="83"/>
      <c r="DOI206" s="83"/>
      <c r="DOJ206" s="83"/>
      <c r="DOK206" s="83"/>
      <c r="DOL206" s="83"/>
      <c r="DOM206" s="83"/>
      <c r="DON206" s="83"/>
      <c r="DOO206" s="83"/>
      <c r="DOP206" s="83"/>
      <c r="DOQ206" s="83"/>
      <c r="DOR206" s="83"/>
      <c r="DOS206" s="83"/>
      <c r="DOT206" s="83"/>
      <c r="DOU206" s="83"/>
      <c r="DOV206" s="83"/>
      <c r="DOW206" s="83"/>
      <c r="DOX206" s="83"/>
      <c r="DOY206" s="83"/>
      <c r="DOZ206" s="83"/>
      <c r="DPA206" s="83"/>
      <c r="DPB206" s="83"/>
      <c r="DPC206" s="83"/>
      <c r="DPD206" s="83"/>
      <c r="DPE206" s="83"/>
      <c r="DPF206" s="83"/>
      <c r="DPG206" s="83"/>
      <c r="DPH206" s="83"/>
      <c r="DPI206" s="83"/>
      <c r="DPJ206" s="83"/>
      <c r="DPK206" s="83"/>
      <c r="DPL206" s="83"/>
      <c r="DPM206" s="83"/>
      <c r="DPN206" s="83"/>
      <c r="DPO206" s="83"/>
      <c r="DPP206" s="83"/>
      <c r="DPQ206" s="83"/>
      <c r="DPR206" s="83"/>
      <c r="DPS206" s="83"/>
      <c r="DPT206" s="83"/>
      <c r="DPU206" s="83"/>
      <c r="DPV206" s="83"/>
      <c r="DPW206" s="83"/>
      <c r="DPX206" s="83"/>
      <c r="DPY206" s="83"/>
      <c r="DPZ206" s="83"/>
      <c r="DQA206" s="83"/>
      <c r="DQB206" s="83"/>
      <c r="DQC206" s="83"/>
      <c r="DQD206" s="83"/>
      <c r="DQE206" s="83"/>
      <c r="DQF206" s="83"/>
      <c r="DQG206" s="83"/>
      <c r="DQH206" s="83"/>
      <c r="DQI206" s="83"/>
      <c r="DQJ206" s="83"/>
      <c r="DQK206" s="83"/>
      <c r="DQL206" s="83"/>
      <c r="DQM206" s="83"/>
      <c r="DQN206" s="83"/>
      <c r="DQO206" s="83"/>
      <c r="DQP206" s="83"/>
      <c r="DQQ206" s="83"/>
      <c r="DQR206" s="83"/>
      <c r="DQS206" s="83"/>
      <c r="DQT206" s="83"/>
      <c r="DQU206" s="83"/>
      <c r="DQV206" s="83"/>
      <c r="DQW206" s="83"/>
      <c r="DQX206" s="83"/>
      <c r="DQY206" s="83"/>
      <c r="DQZ206" s="83"/>
      <c r="DRA206" s="83"/>
      <c r="DRB206" s="83"/>
      <c r="DRC206" s="83"/>
      <c r="DRD206" s="83"/>
      <c r="DRE206" s="83"/>
      <c r="DRF206" s="83"/>
      <c r="DRG206" s="83"/>
      <c r="DRH206" s="83"/>
      <c r="DRI206" s="83"/>
      <c r="DRJ206" s="83"/>
      <c r="DRK206" s="83"/>
      <c r="DRL206" s="83"/>
      <c r="DRM206" s="83"/>
      <c r="DRN206" s="83"/>
      <c r="DRO206" s="83"/>
      <c r="DRP206" s="83"/>
      <c r="DRQ206" s="83"/>
      <c r="DRR206" s="83"/>
      <c r="DRS206" s="83"/>
      <c r="DRT206" s="83"/>
      <c r="DRU206" s="83"/>
      <c r="DRV206" s="83"/>
      <c r="DRW206" s="83"/>
      <c r="DRX206" s="83"/>
      <c r="DRY206" s="83"/>
      <c r="DRZ206" s="83"/>
      <c r="DSA206" s="83"/>
      <c r="DSB206" s="83"/>
      <c r="DSC206" s="83"/>
      <c r="DSD206" s="83"/>
      <c r="DSE206" s="83"/>
      <c r="DSF206" s="83"/>
      <c r="DSG206" s="83"/>
      <c r="DSH206" s="83"/>
      <c r="DSI206" s="83"/>
      <c r="DSJ206" s="83"/>
      <c r="DSK206" s="83"/>
      <c r="DSL206" s="83"/>
      <c r="DSM206" s="83"/>
      <c r="DSN206" s="83"/>
      <c r="DSO206" s="83"/>
      <c r="DSP206" s="83"/>
      <c r="DSQ206" s="83"/>
      <c r="DSR206" s="83"/>
      <c r="DSS206" s="83"/>
      <c r="DST206" s="83"/>
      <c r="DSU206" s="83"/>
      <c r="DSV206" s="83"/>
      <c r="DSW206" s="83"/>
      <c r="DSX206" s="83"/>
      <c r="DSY206" s="83"/>
      <c r="DSZ206" s="83"/>
      <c r="DTA206" s="83"/>
      <c r="DTB206" s="83"/>
      <c r="DTC206" s="83"/>
      <c r="DTD206" s="83"/>
      <c r="DTE206" s="83"/>
      <c r="DTF206" s="83"/>
      <c r="DTG206" s="83"/>
      <c r="DTH206" s="83"/>
      <c r="DTI206" s="83"/>
      <c r="DTJ206" s="83"/>
      <c r="DTK206" s="83"/>
      <c r="DTL206" s="83"/>
      <c r="DTM206" s="83"/>
      <c r="DTN206" s="83"/>
      <c r="DTO206" s="83"/>
      <c r="DTP206" s="83"/>
      <c r="DTQ206" s="83"/>
      <c r="DTR206" s="83"/>
      <c r="DTS206" s="83"/>
      <c r="DTT206" s="83"/>
      <c r="DTU206" s="83"/>
      <c r="DTV206" s="83"/>
      <c r="DTW206" s="83"/>
      <c r="DTX206" s="83"/>
      <c r="DTY206" s="83"/>
      <c r="DTZ206" s="83"/>
      <c r="DUA206" s="83"/>
      <c r="DUB206" s="83"/>
      <c r="DUC206" s="83"/>
      <c r="DUD206" s="83"/>
      <c r="DUE206" s="83"/>
      <c r="DUF206" s="83"/>
      <c r="DUG206" s="83"/>
      <c r="DUH206" s="83"/>
      <c r="DUI206" s="83"/>
      <c r="DUJ206" s="83"/>
      <c r="DUK206" s="83"/>
      <c r="DUL206" s="83"/>
      <c r="DUM206" s="83"/>
      <c r="DUN206" s="83"/>
      <c r="DUO206" s="83"/>
      <c r="DUP206" s="83"/>
      <c r="DUQ206" s="83"/>
      <c r="DUR206" s="83"/>
      <c r="DUS206" s="83"/>
      <c r="DUT206" s="83"/>
      <c r="DUU206" s="83"/>
      <c r="DUV206" s="83"/>
      <c r="DUW206" s="83"/>
      <c r="DUX206" s="83"/>
      <c r="DUY206" s="83"/>
      <c r="DUZ206" s="83"/>
      <c r="DVA206" s="83"/>
      <c r="DVB206" s="83"/>
      <c r="DVC206" s="83"/>
      <c r="DVD206" s="83"/>
      <c r="DVE206" s="83"/>
      <c r="DVF206" s="83"/>
      <c r="DVG206" s="83"/>
      <c r="DVH206" s="83"/>
      <c r="DVI206" s="83"/>
      <c r="DVJ206" s="83"/>
      <c r="DVK206" s="83"/>
      <c r="DVL206" s="83"/>
      <c r="DVM206" s="83"/>
      <c r="DVN206" s="83"/>
      <c r="DVO206" s="83"/>
      <c r="DVP206" s="83"/>
      <c r="DVQ206" s="83"/>
      <c r="DVR206" s="83"/>
      <c r="DVS206" s="83"/>
      <c r="DVT206" s="83"/>
      <c r="DVU206" s="83"/>
      <c r="DVV206" s="83"/>
      <c r="DVW206" s="83"/>
      <c r="DVX206" s="83"/>
      <c r="DVY206" s="83"/>
      <c r="DVZ206" s="83"/>
      <c r="DWA206" s="83"/>
      <c r="DWB206" s="83"/>
      <c r="DWC206" s="83"/>
      <c r="DWD206" s="83"/>
      <c r="DWE206" s="83"/>
      <c r="DWF206" s="83"/>
      <c r="DWG206" s="83"/>
      <c r="DWH206" s="83"/>
      <c r="DWI206" s="83"/>
      <c r="DWJ206" s="83"/>
      <c r="DWK206" s="83"/>
      <c r="DWL206" s="83"/>
      <c r="DWM206" s="83"/>
      <c r="DWN206" s="83"/>
      <c r="DWO206" s="83"/>
      <c r="DWP206" s="83"/>
      <c r="DWQ206" s="83"/>
      <c r="DWR206" s="83"/>
      <c r="DWS206" s="83"/>
      <c r="DWT206" s="83"/>
      <c r="DWU206" s="83"/>
      <c r="DWV206" s="83"/>
      <c r="DWW206" s="83"/>
      <c r="DWX206" s="83"/>
      <c r="DWY206" s="83"/>
      <c r="DWZ206" s="83"/>
      <c r="DXA206" s="83"/>
      <c r="DXB206" s="83"/>
      <c r="DXC206" s="83"/>
      <c r="DXD206" s="83"/>
      <c r="DXE206" s="83"/>
      <c r="DXF206" s="83"/>
      <c r="DXG206" s="83"/>
      <c r="DXH206" s="83"/>
      <c r="DXI206" s="83"/>
      <c r="DXJ206" s="83"/>
      <c r="DXK206" s="83"/>
      <c r="DXL206" s="83"/>
      <c r="DXM206" s="83"/>
      <c r="DXN206" s="83"/>
      <c r="DXO206" s="83"/>
      <c r="DXP206" s="83"/>
      <c r="DXQ206" s="83"/>
      <c r="DXR206" s="83"/>
      <c r="DXS206" s="83"/>
      <c r="DXT206" s="83"/>
      <c r="DXU206" s="83"/>
      <c r="DXV206" s="83"/>
      <c r="DXW206" s="83"/>
      <c r="DXX206" s="83"/>
      <c r="DXY206" s="83"/>
      <c r="DXZ206" s="83"/>
      <c r="DYA206" s="83"/>
      <c r="DYB206" s="83"/>
      <c r="DYC206" s="83"/>
      <c r="DYD206" s="83"/>
      <c r="DYE206" s="83"/>
      <c r="DYF206" s="83"/>
      <c r="DYG206" s="83"/>
      <c r="DYH206" s="83"/>
      <c r="DYI206" s="83"/>
      <c r="DYJ206" s="83"/>
      <c r="DYK206" s="83"/>
      <c r="DYL206" s="83"/>
      <c r="DYM206" s="83"/>
      <c r="DYN206" s="83"/>
      <c r="DYO206" s="83"/>
      <c r="DYP206" s="83"/>
      <c r="DYQ206" s="83"/>
      <c r="DYR206" s="83"/>
      <c r="DYS206" s="83"/>
      <c r="DYT206" s="83"/>
      <c r="DYU206" s="83"/>
      <c r="DYV206" s="83"/>
      <c r="DYW206" s="83"/>
      <c r="DYX206" s="83"/>
      <c r="DYY206" s="83"/>
      <c r="DYZ206" s="83"/>
      <c r="DZA206" s="83"/>
      <c r="DZB206" s="83"/>
      <c r="DZC206" s="83"/>
      <c r="DZD206" s="83"/>
      <c r="DZE206" s="83"/>
      <c r="DZF206" s="83"/>
      <c r="DZG206" s="83"/>
      <c r="DZH206" s="83"/>
      <c r="DZI206" s="83"/>
      <c r="DZJ206" s="83"/>
      <c r="DZK206" s="83"/>
      <c r="DZL206" s="83"/>
      <c r="DZM206" s="83"/>
      <c r="DZN206" s="83"/>
      <c r="DZO206" s="83"/>
      <c r="DZP206" s="83"/>
      <c r="DZQ206" s="83"/>
      <c r="DZR206" s="83"/>
      <c r="DZS206" s="83"/>
      <c r="DZT206" s="83"/>
      <c r="DZU206" s="83"/>
      <c r="DZV206" s="83"/>
      <c r="DZW206" s="83"/>
      <c r="DZX206" s="83"/>
      <c r="DZY206" s="83"/>
      <c r="DZZ206" s="83"/>
      <c r="EAA206" s="83"/>
      <c r="EAB206" s="83"/>
      <c r="EAC206" s="83"/>
      <c r="EAD206" s="83"/>
      <c r="EAE206" s="83"/>
      <c r="EAF206" s="83"/>
      <c r="EAG206" s="83"/>
      <c r="EAH206" s="83"/>
      <c r="EAI206" s="83"/>
      <c r="EAJ206" s="83"/>
      <c r="EAK206" s="83"/>
      <c r="EAL206" s="83"/>
      <c r="EAM206" s="83"/>
      <c r="EAN206" s="83"/>
      <c r="EAO206" s="83"/>
      <c r="EAP206" s="83"/>
      <c r="EAQ206" s="83"/>
      <c r="EAR206" s="83"/>
      <c r="EAS206" s="83"/>
      <c r="EAT206" s="83"/>
      <c r="EAU206" s="83"/>
      <c r="EAV206" s="83"/>
      <c r="EAW206" s="83"/>
      <c r="EAX206" s="83"/>
      <c r="EAY206" s="83"/>
      <c r="EAZ206" s="83"/>
      <c r="EBA206" s="83"/>
      <c r="EBB206" s="83"/>
      <c r="EBC206" s="83"/>
      <c r="EBD206" s="83"/>
      <c r="EBE206" s="83"/>
      <c r="EBF206" s="83"/>
      <c r="EBG206" s="83"/>
      <c r="EBH206" s="83"/>
      <c r="EBI206" s="83"/>
      <c r="EBJ206" s="83"/>
      <c r="EBK206" s="83"/>
      <c r="EBL206" s="83"/>
      <c r="EBM206" s="83"/>
      <c r="EBN206" s="83"/>
      <c r="EBO206" s="83"/>
      <c r="EBP206" s="83"/>
      <c r="EBQ206" s="83"/>
      <c r="EBR206" s="83"/>
      <c r="EBS206" s="83"/>
      <c r="EBT206" s="83"/>
      <c r="EBU206" s="83"/>
      <c r="EBV206" s="83"/>
      <c r="EBW206" s="83"/>
      <c r="EBX206" s="83"/>
      <c r="EBY206" s="83"/>
      <c r="EBZ206" s="83"/>
      <c r="ECA206" s="83"/>
      <c r="ECB206" s="83"/>
      <c r="ECC206" s="83"/>
      <c r="ECD206" s="83"/>
      <c r="ECE206" s="83"/>
      <c r="ECF206" s="83"/>
      <c r="ECG206" s="83"/>
      <c r="ECH206" s="83"/>
      <c r="ECI206" s="83"/>
      <c r="ECJ206" s="83"/>
      <c r="ECK206" s="83"/>
      <c r="ECL206" s="83"/>
      <c r="ECM206" s="83"/>
      <c r="ECN206" s="83"/>
      <c r="ECO206" s="83"/>
      <c r="ECP206" s="83"/>
      <c r="ECQ206" s="83"/>
      <c r="ECR206" s="83"/>
      <c r="ECS206" s="83"/>
      <c r="ECT206" s="83"/>
      <c r="ECU206" s="83"/>
      <c r="ECV206" s="83"/>
      <c r="ECW206" s="83"/>
      <c r="ECX206" s="83"/>
      <c r="ECY206" s="83"/>
      <c r="ECZ206" s="83"/>
      <c r="EDA206" s="83"/>
      <c r="EDB206" s="83"/>
      <c r="EDC206" s="83"/>
      <c r="EDD206" s="83"/>
      <c r="EDE206" s="83"/>
      <c r="EDF206" s="83"/>
      <c r="EDG206" s="83"/>
      <c r="EDH206" s="83"/>
      <c r="EDI206" s="83"/>
      <c r="EDJ206" s="83"/>
      <c r="EDK206" s="83"/>
      <c r="EDL206" s="83"/>
      <c r="EDM206" s="83"/>
      <c r="EDN206" s="83"/>
      <c r="EDO206" s="83"/>
      <c r="EDP206" s="83"/>
      <c r="EDQ206" s="83"/>
      <c r="EDR206" s="83"/>
      <c r="EDS206" s="83"/>
      <c r="EDT206" s="83"/>
      <c r="EDU206" s="83"/>
      <c r="EDV206" s="83"/>
      <c r="EDW206" s="83"/>
      <c r="EDX206" s="83"/>
      <c r="EDY206" s="83"/>
      <c r="EDZ206" s="83"/>
      <c r="EEA206" s="83"/>
      <c r="EEB206" s="83"/>
      <c r="EEC206" s="83"/>
      <c r="EED206" s="83"/>
      <c r="EEE206" s="83"/>
      <c r="EEF206" s="83"/>
      <c r="EEG206" s="83"/>
      <c r="EEH206" s="83"/>
      <c r="EEI206" s="83"/>
      <c r="EEJ206" s="83"/>
      <c r="EEK206" s="83"/>
      <c r="EEL206" s="83"/>
      <c r="EEM206" s="83"/>
      <c r="EEN206" s="83"/>
      <c r="EEO206" s="83"/>
      <c r="EEP206" s="83"/>
      <c r="EEQ206" s="83"/>
      <c r="EER206" s="83"/>
      <c r="EES206" s="83"/>
      <c r="EET206" s="83"/>
      <c r="EEU206" s="83"/>
      <c r="EEV206" s="83"/>
      <c r="EEW206" s="83"/>
      <c r="EEX206" s="83"/>
      <c r="EEY206" s="83"/>
      <c r="EEZ206" s="83"/>
      <c r="EFA206" s="83"/>
      <c r="EFB206" s="83"/>
      <c r="EFC206" s="83"/>
      <c r="EFD206" s="83"/>
      <c r="EFE206" s="83"/>
      <c r="EFF206" s="83"/>
      <c r="EFG206" s="83"/>
      <c r="EFH206" s="83"/>
      <c r="EFI206" s="83"/>
      <c r="EFJ206" s="83"/>
      <c r="EFK206" s="83"/>
      <c r="EFL206" s="83"/>
      <c r="EFM206" s="83"/>
      <c r="EFN206" s="83"/>
      <c r="EFO206" s="83"/>
      <c r="EFP206" s="83"/>
      <c r="EFQ206" s="83"/>
      <c r="EFR206" s="83"/>
      <c r="EFS206" s="83"/>
      <c r="EFT206" s="83"/>
      <c r="EFU206" s="83"/>
      <c r="EFV206" s="83"/>
      <c r="EFW206" s="83"/>
      <c r="EFX206" s="83"/>
      <c r="EFY206" s="83"/>
      <c r="EFZ206" s="83"/>
      <c r="EGA206" s="83"/>
      <c r="EGB206" s="83"/>
      <c r="EGC206" s="83"/>
      <c r="EGD206" s="83"/>
      <c r="EGE206" s="83"/>
      <c r="EGF206" s="83"/>
      <c r="EGG206" s="83"/>
      <c r="EGH206" s="83"/>
      <c r="EGI206" s="83"/>
      <c r="EGJ206" s="83"/>
      <c r="EGK206" s="83"/>
      <c r="EGL206" s="83"/>
      <c r="EGM206" s="83"/>
      <c r="EGN206" s="83"/>
      <c r="EGO206" s="83"/>
      <c r="EGP206" s="83"/>
      <c r="EGQ206" s="83"/>
      <c r="EGR206" s="83"/>
      <c r="EGS206" s="83"/>
      <c r="EGT206" s="83"/>
      <c r="EGU206" s="83"/>
      <c r="EGV206" s="83"/>
      <c r="EGW206" s="83"/>
      <c r="EGX206" s="83"/>
      <c r="EGY206" s="83"/>
      <c r="EGZ206" s="83"/>
      <c r="EHA206" s="83"/>
      <c r="EHB206" s="83"/>
      <c r="EHC206" s="83"/>
      <c r="EHD206" s="83"/>
      <c r="EHE206" s="83"/>
      <c r="EHF206" s="83"/>
      <c r="EHG206" s="83"/>
      <c r="EHH206" s="83"/>
      <c r="EHI206" s="83"/>
      <c r="EHJ206" s="83"/>
      <c r="EHK206" s="83"/>
      <c r="EHL206" s="83"/>
      <c r="EHM206" s="83"/>
      <c r="EHN206" s="83"/>
      <c r="EHO206" s="83"/>
      <c r="EHP206" s="83"/>
      <c r="EHQ206" s="83"/>
      <c r="EHR206" s="83"/>
      <c r="EHS206" s="83"/>
      <c r="EHT206" s="83"/>
      <c r="EHU206" s="83"/>
      <c r="EHV206" s="83"/>
      <c r="EHW206" s="83"/>
      <c r="EHX206" s="83"/>
      <c r="EHY206" s="83"/>
      <c r="EHZ206" s="83"/>
      <c r="EIA206" s="83"/>
      <c r="EIB206" s="83"/>
      <c r="EIC206" s="83"/>
      <c r="EID206" s="83"/>
      <c r="EIE206" s="83"/>
      <c r="EIF206" s="83"/>
      <c r="EIG206" s="83"/>
      <c r="EIH206" s="83"/>
      <c r="EII206" s="83"/>
      <c r="EIJ206" s="83"/>
      <c r="EIK206" s="83"/>
      <c r="EIL206" s="83"/>
      <c r="EIM206" s="83"/>
      <c r="EIN206" s="83"/>
    </row>
    <row r="207" spans="1:3628" s="28" customFormat="1" x14ac:dyDescent="0.25">
      <c r="A207" s="149" t="s">
        <v>155</v>
      </c>
      <c r="B207" s="150"/>
      <c r="C207" s="150"/>
      <c r="D207" s="151"/>
      <c r="E207" s="150"/>
      <c r="F207" s="150"/>
      <c r="G207" s="150"/>
      <c r="H207" s="152"/>
      <c r="I207" s="150"/>
      <c r="J207" s="150"/>
      <c r="K207" s="150"/>
      <c r="L207" s="49"/>
    </row>
    <row r="208" spans="1:3628" customFormat="1" x14ac:dyDescent="0.25">
      <c r="A208" s="35" t="str">
        <f>A196</f>
        <v>Balance brought forward from 2022-2023Administration</v>
      </c>
      <c r="B208" s="118"/>
      <c r="C208" s="118"/>
      <c r="D208" s="119"/>
      <c r="E208" s="118"/>
      <c r="F208" s="118"/>
      <c r="G208" s="95">
        <v>13879.31</v>
      </c>
      <c r="H208" s="49"/>
      <c r="I208" s="118"/>
      <c r="J208" s="118"/>
      <c r="K208" s="95"/>
      <c r="L208" s="49"/>
    </row>
    <row r="209" spans="1:3628" customFormat="1" x14ac:dyDescent="0.25">
      <c r="A209" s="29" t="s">
        <v>135</v>
      </c>
      <c r="B209" s="57">
        <v>2254.5</v>
      </c>
      <c r="C209" s="57"/>
      <c r="D209" s="153"/>
      <c r="E209" s="57">
        <v>2078.85</v>
      </c>
      <c r="F209" s="57"/>
      <c r="G209" s="154"/>
      <c r="H209" s="59"/>
      <c r="I209" s="57">
        <v>2149.5</v>
      </c>
      <c r="J209" s="57"/>
      <c r="K209" s="154"/>
      <c r="L209" s="49"/>
    </row>
    <row r="210" spans="1:3628" customFormat="1" x14ac:dyDescent="0.25">
      <c r="A210" s="109" t="s">
        <v>156</v>
      </c>
      <c r="B210" s="58">
        <v>4000</v>
      </c>
      <c r="C210" s="155"/>
      <c r="D210" s="156"/>
      <c r="E210" s="58">
        <v>4550</v>
      </c>
      <c r="F210" s="58"/>
      <c r="G210" s="155"/>
      <c r="H210" s="58"/>
      <c r="I210" s="58">
        <v>4000</v>
      </c>
      <c r="J210" s="155"/>
      <c r="K210" s="155"/>
      <c r="L210" s="49"/>
    </row>
    <row r="211" spans="1:3628" customFormat="1" x14ac:dyDescent="0.25">
      <c r="A211" s="46" t="s">
        <v>16</v>
      </c>
      <c r="B211" s="47">
        <v>2</v>
      </c>
      <c r="C211" s="47"/>
      <c r="D211" s="48"/>
      <c r="E211" s="47">
        <v>2.21</v>
      </c>
      <c r="F211" s="47"/>
      <c r="G211" s="47"/>
      <c r="H211" s="49"/>
      <c r="I211" s="47">
        <v>2</v>
      </c>
      <c r="J211" s="47"/>
      <c r="K211" s="47"/>
      <c r="L211" s="49"/>
    </row>
    <row r="212" spans="1:3628" customFormat="1" x14ac:dyDescent="0.25">
      <c r="A212" s="29" t="s">
        <v>157</v>
      </c>
      <c r="B212" s="50"/>
      <c r="C212" s="50">
        <v>8000</v>
      </c>
      <c r="D212" s="51"/>
      <c r="E212" s="50"/>
      <c r="F212" s="50">
        <v>8300</v>
      </c>
      <c r="G212" s="50"/>
      <c r="H212" s="49"/>
      <c r="I212" s="50"/>
      <c r="J212" s="50">
        <v>5000</v>
      </c>
      <c r="K212" s="50"/>
      <c r="L212" s="49"/>
    </row>
    <row r="213" spans="1:3628" customFormat="1" x14ac:dyDescent="0.25">
      <c r="A213" s="29" t="s">
        <v>158</v>
      </c>
      <c r="B213" s="50"/>
      <c r="C213" s="50"/>
      <c r="D213" s="51"/>
      <c r="E213" s="50"/>
      <c r="F213" s="50"/>
      <c r="G213" s="50"/>
      <c r="H213" s="49"/>
      <c r="I213" s="50"/>
      <c r="J213" s="50"/>
      <c r="K213" s="50"/>
      <c r="L213" s="49"/>
      <c r="N213" s="157"/>
    </row>
    <row r="214" spans="1:3628" customFormat="1" x14ac:dyDescent="0.25">
      <c r="A214" s="29" t="s">
        <v>159</v>
      </c>
      <c r="B214" s="50"/>
      <c r="C214" s="50"/>
      <c r="D214" s="51"/>
      <c r="E214" s="50">
        <v>1000</v>
      </c>
      <c r="F214" s="50"/>
      <c r="G214" s="50"/>
      <c r="H214" s="49"/>
      <c r="I214" s="50"/>
      <c r="J214" s="50"/>
      <c r="K214" s="50"/>
      <c r="L214" s="49"/>
    </row>
    <row r="215" spans="1:3628" customFormat="1" x14ac:dyDescent="0.25">
      <c r="A215" s="29" t="s">
        <v>160</v>
      </c>
      <c r="B215" s="50"/>
      <c r="C215" s="50">
        <v>0</v>
      </c>
      <c r="D215" s="51"/>
      <c r="E215" s="50"/>
      <c r="F215" s="50">
        <v>1098.79</v>
      </c>
      <c r="G215" s="50"/>
      <c r="H215" s="49"/>
      <c r="I215" s="50"/>
      <c r="J215" s="50"/>
      <c r="K215" s="50"/>
      <c r="L215" s="49"/>
    </row>
    <row r="216" spans="1:3628" customFormat="1" ht="18.75" thickBot="1" x14ac:dyDescent="0.3">
      <c r="A216" s="63"/>
      <c r="B216" s="56"/>
      <c r="C216" s="56"/>
      <c r="D216" s="78"/>
      <c r="E216" s="56"/>
      <c r="F216" s="56"/>
      <c r="G216" s="56"/>
      <c r="H216" s="49"/>
      <c r="I216" s="56"/>
      <c r="J216" s="56"/>
      <c r="K216" s="56"/>
      <c r="L216" s="49"/>
      <c r="N216" s="157"/>
    </row>
    <row r="217" spans="1:3628" s="103" customFormat="1" ht="19.5" thickTop="1" thickBot="1" x14ac:dyDescent="0.3">
      <c r="A217" s="101" t="s">
        <v>161</v>
      </c>
      <c r="B217" s="102">
        <f>SUM(B209:B216)</f>
        <v>6256.5</v>
      </c>
      <c r="C217" s="102">
        <f>SUM(C209:C216)</f>
        <v>8000</v>
      </c>
      <c r="D217" s="102">
        <f t="shared" ref="D217" si="20">SUM(D211:D216)</f>
        <v>0</v>
      </c>
      <c r="E217" s="102">
        <f>SUM(E209:E216)</f>
        <v>7631.06</v>
      </c>
      <c r="F217" s="102">
        <f>SUM(F209:F216)</f>
        <v>9398.7900000000009</v>
      </c>
      <c r="G217" s="102">
        <f>G208+E217-F217</f>
        <v>12111.579999999998</v>
      </c>
      <c r="H217" s="102">
        <v>0</v>
      </c>
      <c r="I217" s="102">
        <f>SUM(I209:I216)</f>
        <v>6151.5</v>
      </c>
      <c r="J217" s="102">
        <f>SUM(J209:J216)</f>
        <v>5000</v>
      </c>
      <c r="K217" s="102">
        <f>G217+I217-J217</f>
        <v>13263.079999999998</v>
      </c>
      <c r="L217" s="82">
        <f>I217-J217</f>
        <v>1151.5</v>
      </c>
      <c r="M217" s="83"/>
      <c r="N217" s="84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83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  <c r="DJ217" s="83"/>
      <c r="DK217" s="83"/>
      <c r="DL217" s="83"/>
      <c r="DM217" s="83"/>
      <c r="DN217" s="83"/>
      <c r="DO217" s="83"/>
      <c r="DP217" s="83"/>
      <c r="DQ217" s="83"/>
      <c r="DR217" s="83"/>
      <c r="DS217" s="83"/>
      <c r="DT217" s="83"/>
      <c r="DU217" s="83"/>
      <c r="DV217" s="83"/>
      <c r="DW217" s="83"/>
      <c r="DX217" s="83"/>
      <c r="DY217" s="83"/>
      <c r="DZ217" s="83"/>
      <c r="EA217" s="83"/>
      <c r="EB217" s="83"/>
      <c r="EC217" s="83"/>
      <c r="ED217" s="83"/>
      <c r="EE217" s="83"/>
      <c r="EF217" s="83"/>
      <c r="EG217" s="83"/>
      <c r="EH217" s="83"/>
      <c r="EI217" s="83"/>
      <c r="EJ217" s="83"/>
      <c r="EK217" s="83"/>
      <c r="EL217" s="83"/>
      <c r="EM217" s="83"/>
      <c r="EN217" s="83"/>
      <c r="EO217" s="83"/>
      <c r="EP217" s="83"/>
      <c r="EQ217" s="83"/>
      <c r="ER217" s="83"/>
      <c r="ES217" s="83"/>
      <c r="ET217" s="83"/>
      <c r="EU217" s="83"/>
      <c r="EV217" s="83"/>
      <c r="EW217" s="83"/>
      <c r="EX217" s="83"/>
      <c r="EY217" s="83"/>
      <c r="EZ217" s="83"/>
      <c r="FA217" s="83"/>
      <c r="FB217" s="83"/>
      <c r="FC217" s="83"/>
      <c r="FD217" s="83"/>
      <c r="FE217" s="83"/>
      <c r="FF217" s="83"/>
      <c r="FG217" s="83"/>
      <c r="FH217" s="83"/>
      <c r="FI217" s="83"/>
      <c r="FJ217" s="83"/>
      <c r="FK217" s="83"/>
      <c r="FL217" s="83"/>
      <c r="FM217" s="83"/>
      <c r="FN217" s="83"/>
      <c r="FO217" s="83"/>
      <c r="FP217" s="83"/>
      <c r="FQ217" s="83"/>
      <c r="FR217" s="83"/>
      <c r="FS217" s="83"/>
      <c r="FT217" s="83"/>
      <c r="FU217" s="83"/>
      <c r="FV217" s="83"/>
      <c r="FW217" s="83"/>
      <c r="FX217" s="83"/>
      <c r="FY217" s="83"/>
      <c r="FZ217" s="83"/>
      <c r="GA217" s="83"/>
      <c r="GB217" s="83"/>
      <c r="GC217" s="83"/>
      <c r="GD217" s="83"/>
      <c r="GE217" s="83"/>
      <c r="GF217" s="83"/>
      <c r="GG217" s="83"/>
      <c r="GH217" s="83"/>
      <c r="GI217" s="83"/>
      <c r="GJ217" s="83"/>
      <c r="GK217" s="83"/>
      <c r="GL217" s="83"/>
      <c r="GM217" s="83"/>
      <c r="GN217" s="83"/>
      <c r="GO217" s="83"/>
      <c r="GP217" s="83"/>
      <c r="GQ217" s="83"/>
      <c r="GR217" s="83"/>
      <c r="GS217" s="83"/>
      <c r="GT217" s="83"/>
      <c r="GU217" s="83"/>
      <c r="GV217" s="83"/>
      <c r="GW217" s="83"/>
      <c r="GX217" s="83"/>
      <c r="GY217" s="83"/>
      <c r="GZ217" s="83"/>
      <c r="HA217" s="83"/>
      <c r="HB217" s="83"/>
      <c r="HC217" s="83"/>
      <c r="HD217" s="83"/>
      <c r="HE217" s="83"/>
      <c r="HF217" s="83"/>
      <c r="HG217" s="83"/>
      <c r="HH217" s="83"/>
      <c r="HI217" s="83"/>
      <c r="HJ217" s="83"/>
      <c r="HK217" s="83"/>
      <c r="HL217" s="83"/>
      <c r="HM217" s="83"/>
      <c r="HN217" s="83"/>
      <c r="HO217" s="83"/>
      <c r="HP217" s="83"/>
      <c r="HQ217" s="83"/>
      <c r="HR217" s="83"/>
      <c r="HS217" s="83"/>
      <c r="HT217" s="83"/>
      <c r="HU217" s="83"/>
      <c r="HV217" s="83"/>
      <c r="HW217" s="83"/>
      <c r="HX217" s="83"/>
      <c r="HY217" s="83"/>
      <c r="HZ217" s="83"/>
      <c r="IA217" s="83"/>
      <c r="IB217" s="83"/>
      <c r="IC217" s="83"/>
      <c r="ID217" s="83"/>
      <c r="IE217" s="83"/>
      <c r="IF217" s="83"/>
      <c r="IG217" s="83"/>
      <c r="IH217" s="83"/>
      <c r="II217" s="83"/>
      <c r="IJ217" s="83"/>
      <c r="IK217" s="83"/>
      <c r="IL217" s="83"/>
      <c r="IM217" s="83"/>
      <c r="IN217" s="83"/>
      <c r="IO217" s="83"/>
      <c r="IP217" s="83"/>
      <c r="IQ217" s="83"/>
      <c r="IR217" s="83"/>
      <c r="IS217" s="83"/>
      <c r="IT217" s="83"/>
      <c r="IU217" s="83"/>
      <c r="IV217" s="83"/>
      <c r="IW217" s="83"/>
      <c r="IX217" s="83"/>
      <c r="IY217" s="83"/>
      <c r="IZ217" s="83"/>
      <c r="JA217" s="83"/>
      <c r="JB217" s="83"/>
      <c r="JC217" s="83"/>
      <c r="JD217" s="83"/>
      <c r="JE217" s="83"/>
      <c r="JF217" s="83"/>
      <c r="JG217" s="83"/>
      <c r="JH217" s="83"/>
      <c r="JI217" s="83"/>
      <c r="JJ217" s="83"/>
      <c r="JK217" s="83"/>
      <c r="JL217" s="83"/>
      <c r="JM217" s="83"/>
      <c r="JN217" s="83"/>
      <c r="JO217" s="83"/>
      <c r="JP217" s="83"/>
      <c r="JQ217" s="83"/>
      <c r="JR217" s="83"/>
      <c r="JS217" s="83"/>
      <c r="JT217" s="83"/>
      <c r="JU217" s="83"/>
      <c r="JV217" s="83"/>
      <c r="JW217" s="83"/>
      <c r="JX217" s="83"/>
      <c r="JY217" s="83"/>
      <c r="JZ217" s="83"/>
      <c r="KA217" s="83"/>
      <c r="KB217" s="83"/>
      <c r="KC217" s="83"/>
      <c r="KD217" s="83"/>
      <c r="KE217" s="83"/>
      <c r="KF217" s="83"/>
      <c r="KG217" s="83"/>
      <c r="KH217" s="83"/>
      <c r="KI217" s="83"/>
      <c r="KJ217" s="83"/>
      <c r="KK217" s="83"/>
      <c r="KL217" s="83"/>
      <c r="KM217" s="83"/>
      <c r="KN217" s="83"/>
      <c r="KO217" s="83"/>
      <c r="KP217" s="83"/>
      <c r="KQ217" s="83"/>
      <c r="KR217" s="83"/>
      <c r="KS217" s="83"/>
      <c r="KT217" s="83"/>
      <c r="KU217" s="83"/>
      <c r="KV217" s="83"/>
      <c r="KW217" s="83"/>
      <c r="KX217" s="83"/>
      <c r="KY217" s="83"/>
      <c r="KZ217" s="83"/>
      <c r="LA217" s="83"/>
      <c r="LB217" s="83"/>
      <c r="LC217" s="83"/>
      <c r="LD217" s="83"/>
      <c r="LE217" s="83"/>
      <c r="LF217" s="83"/>
      <c r="LG217" s="83"/>
      <c r="LH217" s="83"/>
      <c r="LI217" s="83"/>
      <c r="LJ217" s="83"/>
      <c r="LK217" s="83"/>
      <c r="LL217" s="83"/>
      <c r="LM217" s="83"/>
      <c r="LN217" s="83"/>
      <c r="LO217" s="83"/>
      <c r="LP217" s="83"/>
      <c r="LQ217" s="83"/>
      <c r="LR217" s="83"/>
      <c r="LS217" s="83"/>
      <c r="LT217" s="83"/>
      <c r="LU217" s="83"/>
      <c r="LV217" s="83"/>
      <c r="LW217" s="83"/>
      <c r="LX217" s="83"/>
      <c r="LY217" s="83"/>
      <c r="LZ217" s="83"/>
      <c r="MA217" s="83"/>
      <c r="MB217" s="83"/>
      <c r="MC217" s="83"/>
      <c r="MD217" s="83"/>
      <c r="ME217" s="83"/>
      <c r="MF217" s="83"/>
      <c r="MG217" s="83"/>
      <c r="MH217" s="83"/>
      <c r="MI217" s="83"/>
      <c r="MJ217" s="83"/>
      <c r="MK217" s="83"/>
      <c r="ML217" s="83"/>
      <c r="MM217" s="83"/>
      <c r="MN217" s="83"/>
      <c r="MO217" s="83"/>
      <c r="MP217" s="83"/>
      <c r="MQ217" s="83"/>
      <c r="MR217" s="83"/>
      <c r="MS217" s="83"/>
      <c r="MT217" s="83"/>
      <c r="MU217" s="83"/>
      <c r="MV217" s="83"/>
      <c r="MW217" s="83"/>
      <c r="MX217" s="83"/>
      <c r="MY217" s="83"/>
      <c r="MZ217" s="83"/>
      <c r="NA217" s="83"/>
      <c r="NB217" s="83"/>
      <c r="NC217" s="83"/>
      <c r="ND217" s="83"/>
      <c r="NE217" s="83"/>
      <c r="NF217" s="83"/>
      <c r="NG217" s="83"/>
      <c r="NH217" s="83"/>
      <c r="NI217" s="83"/>
      <c r="NJ217" s="83"/>
      <c r="NK217" s="83"/>
      <c r="NL217" s="83"/>
      <c r="NM217" s="83"/>
      <c r="NN217" s="83"/>
      <c r="NO217" s="83"/>
      <c r="NP217" s="83"/>
      <c r="NQ217" s="83"/>
      <c r="NR217" s="83"/>
      <c r="NS217" s="83"/>
      <c r="NT217" s="83"/>
      <c r="NU217" s="83"/>
      <c r="NV217" s="83"/>
      <c r="NW217" s="83"/>
      <c r="NX217" s="83"/>
      <c r="NY217" s="83"/>
      <c r="NZ217" s="83"/>
      <c r="OA217" s="83"/>
      <c r="OB217" s="83"/>
      <c r="OC217" s="83"/>
      <c r="OD217" s="83"/>
      <c r="OE217" s="83"/>
      <c r="OF217" s="83"/>
      <c r="OG217" s="83"/>
      <c r="OH217" s="83"/>
      <c r="OI217" s="83"/>
      <c r="OJ217" s="83"/>
      <c r="OK217" s="83"/>
      <c r="OL217" s="83"/>
      <c r="OM217" s="83"/>
      <c r="ON217" s="83"/>
      <c r="OO217" s="83"/>
      <c r="OP217" s="83"/>
      <c r="OQ217" s="83"/>
      <c r="OR217" s="83"/>
      <c r="OS217" s="83"/>
      <c r="OT217" s="83"/>
      <c r="OU217" s="83"/>
      <c r="OV217" s="83"/>
      <c r="OW217" s="83"/>
      <c r="OX217" s="83"/>
      <c r="OY217" s="83"/>
      <c r="OZ217" s="83"/>
      <c r="PA217" s="83"/>
      <c r="PB217" s="83"/>
      <c r="PC217" s="83"/>
      <c r="PD217" s="83"/>
      <c r="PE217" s="83"/>
      <c r="PF217" s="83"/>
      <c r="PG217" s="83"/>
      <c r="PH217" s="83"/>
      <c r="PI217" s="83"/>
      <c r="PJ217" s="83"/>
      <c r="PK217" s="83"/>
      <c r="PL217" s="83"/>
      <c r="PM217" s="83"/>
      <c r="PN217" s="83"/>
      <c r="PO217" s="83"/>
      <c r="PP217" s="83"/>
      <c r="PQ217" s="83"/>
      <c r="PR217" s="83"/>
      <c r="PS217" s="83"/>
      <c r="PT217" s="83"/>
      <c r="PU217" s="83"/>
      <c r="PV217" s="83"/>
      <c r="PW217" s="83"/>
      <c r="PX217" s="83"/>
      <c r="PY217" s="83"/>
      <c r="PZ217" s="83"/>
      <c r="QA217" s="83"/>
      <c r="QB217" s="83"/>
      <c r="QC217" s="83"/>
      <c r="QD217" s="83"/>
      <c r="QE217" s="83"/>
      <c r="QF217" s="83"/>
      <c r="QG217" s="83"/>
      <c r="QH217" s="83"/>
      <c r="QI217" s="83"/>
      <c r="QJ217" s="83"/>
      <c r="QK217" s="83"/>
      <c r="QL217" s="83"/>
      <c r="QM217" s="83"/>
      <c r="QN217" s="83"/>
      <c r="QO217" s="83"/>
      <c r="QP217" s="83"/>
      <c r="QQ217" s="83"/>
      <c r="QR217" s="83"/>
      <c r="QS217" s="83"/>
      <c r="QT217" s="83"/>
      <c r="QU217" s="83"/>
      <c r="QV217" s="83"/>
      <c r="QW217" s="83"/>
      <c r="QX217" s="83"/>
      <c r="QY217" s="83"/>
      <c r="QZ217" s="83"/>
      <c r="RA217" s="83"/>
      <c r="RB217" s="83"/>
      <c r="RC217" s="83"/>
      <c r="RD217" s="83"/>
      <c r="RE217" s="83"/>
      <c r="RF217" s="83"/>
      <c r="RG217" s="83"/>
      <c r="RH217" s="83"/>
      <c r="RI217" s="83"/>
      <c r="RJ217" s="83"/>
      <c r="RK217" s="83"/>
      <c r="RL217" s="83"/>
      <c r="RM217" s="83"/>
      <c r="RN217" s="83"/>
      <c r="RO217" s="83"/>
      <c r="RP217" s="83"/>
      <c r="RQ217" s="83"/>
      <c r="RR217" s="83"/>
      <c r="RS217" s="83"/>
      <c r="RT217" s="83"/>
      <c r="RU217" s="83"/>
      <c r="RV217" s="83"/>
      <c r="RW217" s="83"/>
      <c r="RX217" s="83"/>
      <c r="RY217" s="83"/>
      <c r="RZ217" s="83"/>
      <c r="SA217" s="83"/>
      <c r="SB217" s="83"/>
      <c r="SC217" s="83"/>
      <c r="SD217" s="83"/>
      <c r="SE217" s="83"/>
      <c r="SF217" s="83"/>
      <c r="SG217" s="83"/>
      <c r="SH217" s="83"/>
      <c r="SI217" s="83"/>
      <c r="SJ217" s="83"/>
      <c r="SK217" s="83"/>
      <c r="SL217" s="83"/>
      <c r="SM217" s="83"/>
      <c r="SN217" s="83"/>
      <c r="SO217" s="83"/>
      <c r="SP217" s="83"/>
      <c r="SQ217" s="83"/>
      <c r="SR217" s="83"/>
      <c r="SS217" s="83"/>
      <c r="ST217" s="83"/>
      <c r="SU217" s="83"/>
      <c r="SV217" s="83"/>
      <c r="SW217" s="83"/>
      <c r="SX217" s="83"/>
      <c r="SY217" s="83"/>
      <c r="SZ217" s="83"/>
      <c r="TA217" s="83"/>
      <c r="TB217" s="83"/>
      <c r="TC217" s="83"/>
      <c r="TD217" s="83"/>
      <c r="TE217" s="83"/>
      <c r="TF217" s="83"/>
      <c r="TG217" s="83"/>
      <c r="TH217" s="83"/>
      <c r="TI217" s="83"/>
      <c r="TJ217" s="83"/>
      <c r="TK217" s="83"/>
      <c r="TL217" s="83"/>
      <c r="TM217" s="83"/>
      <c r="TN217" s="83"/>
      <c r="TO217" s="83"/>
      <c r="TP217" s="83"/>
      <c r="TQ217" s="83"/>
      <c r="TR217" s="83"/>
      <c r="TS217" s="83"/>
      <c r="TT217" s="83"/>
      <c r="TU217" s="83"/>
      <c r="TV217" s="83"/>
      <c r="TW217" s="83"/>
      <c r="TX217" s="83"/>
      <c r="TY217" s="83"/>
      <c r="TZ217" s="83"/>
      <c r="UA217" s="83"/>
      <c r="UB217" s="83"/>
      <c r="UC217" s="83"/>
      <c r="UD217" s="83"/>
      <c r="UE217" s="83"/>
      <c r="UF217" s="83"/>
      <c r="UG217" s="83"/>
      <c r="UH217" s="83"/>
      <c r="UI217" s="83"/>
      <c r="UJ217" s="83"/>
      <c r="UK217" s="83"/>
      <c r="UL217" s="83"/>
      <c r="UM217" s="83"/>
      <c r="UN217" s="83"/>
      <c r="UO217" s="83"/>
      <c r="UP217" s="83"/>
      <c r="UQ217" s="83"/>
      <c r="UR217" s="83"/>
      <c r="US217" s="83"/>
      <c r="UT217" s="83"/>
      <c r="UU217" s="83"/>
      <c r="UV217" s="83"/>
      <c r="UW217" s="83"/>
      <c r="UX217" s="83"/>
      <c r="UY217" s="83"/>
      <c r="UZ217" s="83"/>
      <c r="VA217" s="83"/>
      <c r="VB217" s="83"/>
      <c r="VC217" s="83"/>
      <c r="VD217" s="83"/>
      <c r="VE217" s="83"/>
      <c r="VF217" s="83"/>
      <c r="VG217" s="83"/>
      <c r="VH217" s="83"/>
      <c r="VI217" s="83"/>
      <c r="VJ217" s="83"/>
      <c r="VK217" s="83"/>
      <c r="VL217" s="83"/>
      <c r="VM217" s="83"/>
      <c r="VN217" s="83"/>
      <c r="VO217" s="83"/>
      <c r="VP217" s="83"/>
      <c r="VQ217" s="83"/>
      <c r="VR217" s="83"/>
      <c r="VS217" s="83"/>
      <c r="VT217" s="83"/>
      <c r="VU217" s="83"/>
      <c r="VV217" s="83"/>
      <c r="VW217" s="83"/>
      <c r="VX217" s="83"/>
      <c r="VY217" s="83"/>
      <c r="VZ217" s="83"/>
      <c r="WA217" s="83"/>
      <c r="WB217" s="83"/>
      <c r="WC217" s="83"/>
      <c r="WD217" s="83"/>
      <c r="WE217" s="83"/>
      <c r="WF217" s="83"/>
      <c r="WG217" s="83"/>
      <c r="WH217" s="83"/>
      <c r="WI217" s="83"/>
      <c r="WJ217" s="83"/>
      <c r="WK217" s="83"/>
      <c r="WL217" s="83"/>
      <c r="WM217" s="83"/>
      <c r="WN217" s="83"/>
      <c r="WO217" s="83"/>
      <c r="WP217" s="83"/>
      <c r="WQ217" s="83"/>
      <c r="WR217" s="83"/>
      <c r="WS217" s="83"/>
      <c r="WT217" s="83"/>
      <c r="WU217" s="83"/>
      <c r="WV217" s="83"/>
      <c r="WW217" s="83"/>
      <c r="WX217" s="83"/>
      <c r="WY217" s="83"/>
      <c r="WZ217" s="83"/>
      <c r="XA217" s="83"/>
      <c r="XB217" s="83"/>
      <c r="XC217" s="83"/>
      <c r="XD217" s="83"/>
      <c r="XE217" s="83"/>
      <c r="XF217" s="83"/>
      <c r="XG217" s="83"/>
      <c r="XH217" s="83"/>
      <c r="XI217" s="83"/>
      <c r="XJ217" s="83"/>
      <c r="XK217" s="83"/>
      <c r="XL217" s="83"/>
      <c r="XM217" s="83"/>
      <c r="XN217" s="83"/>
      <c r="XO217" s="83"/>
      <c r="XP217" s="83"/>
      <c r="XQ217" s="83"/>
      <c r="XR217" s="83"/>
      <c r="XS217" s="83"/>
      <c r="XT217" s="83"/>
      <c r="XU217" s="83"/>
      <c r="XV217" s="83"/>
      <c r="XW217" s="83"/>
      <c r="XX217" s="83"/>
      <c r="XY217" s="83"/>
      <c r="XZ217" s="83"/>
      <c r="YA217" s="83"/>
      <c r="YB217" s="83"/>
      <c r="YC217" s="83"/>
      <c r="YD217" s="83"/>
      <c r="YE217" s="83"/>
      <c r="YF217" s="83"/>
      <c r="YG217" s="83"/>
      <c r="YH217" s="83"/>
      <c r="YI217" s="83"/>
      <c r="YJ217" s="83"/>
      <c r="YK217" s="83"/>
      <c r="YL217" s="83"/>
      <c r="YM217" s="83"/>
      <c r="YN217" s="83"/>
      <c r="YO217" s="83"/>
      <c r="YP217" s="83"/>
      <c r="YQ217" s="83"/>
      <c r="YR217" s="83"/>
      <c r="YS217" s="83"/>
      <c r="YT217" s="83"/>
      <c r="YU217" s="83"/>
      <c r="YV217" s="83"/>
      <c r="YW217" s="83"/>
      <c r="YX217" s="83"/>
      <c r="YY217" s="83"/>
      <c r="YZ217" s="83"/>
      <c r="ZA217" s="83"/>
      <c r="ZB217" s="83"/>
      <c r="ZC217" s="83"/>
      <c r="ZD217" s="83"/>
      <c r="ZE217" s="83"/>
      <c r="ZF217" s="83"/>
      <c r="ZG217" s="83"/>
      <c r="ZH217" s="83"/>
      <c r="ZI217" s="83"/>
      <c r="ZJ217" s="83"/>
      <c r="ZK217" s="83"/>
      <c r="ZL217" s="83"/>
      <c r="ZM217" s="83"/>
      <c r="ZN217" s="83"/>
      <c r="ZO217" s="83"/>
      <c r="ZP217" s="83"/>
      <c r="ZQ217" s="83"/>
      <c r="ZR217" s="83"/>
      <c r="ZS217" s="83"/>
      <c r="ZT217" s="83"/>
      <c r="ZU217" s="83"/>
      <c r="ZV217" s="83"/>
      <c r="ZW217" s="83"/>
      <c r="ZX217" s="83"/>
      <c r="ZY217" s="83"/>
      <c r="ZZ217" s="83"/>
      <c r="AAA217" s="83"/>
      <c r="AAB217" s="83"/>
      <c r="AAC217" s="83"/>
      <c r="AAD217" s="83"/>
      <c r="AAE217" s="83"/>
      <c r="AAF217" s="83"/>
      <c r="AAG217" s="83"/>
      <c r="AAH217" s="83"/>
      <c r="AAI217" s="83"/>
      <c r="AAJ217" s="83"/>
      <c r="AAK217" s="83"/>
      <c r="AAL217" s="83"/>
      <c r="AAM217" s="83"/>
      <c r="AAN217" s="83"/>
      <c r="AAO217" s="83"/>
      <c r="AAP217" s="83"/>
      <c r="AAQ217" s="83"/>
      <c r="AAR217" s="83"/>
      <c r="AAS217" s="83"/>
      <c r="AAT217" s="83"/>
      <c r="AAU217" s="83"/>
      <c r="AAV217" s="83"/>
      <c r="AAW217" s="83"/>
      <c r="AAX217" s="83"/>
      <c r="AAY217" s="83"/>
      <c r="AAZ217" s="83"/>
      <c r="ABA217" s="83"/>
      <c r="ABB217" s="83"/>
      <c r="ABC217" s="83"/>
      <c r="ABD217" s="83"/>
      <c r="ABE217" s="83"/>
      <c r="ABF217" s="83"/>
      <c r="ABG217" s="83"/>
      <c r="ABH217" s="83"/>
      <c r="ABI217" s="83"/>
      <c r="ABJ217" s="83"/>
      <c r="ABK217" s="83"/>
      <c r="ABL217" s="83"/>
      <c r="ABM217" s="83"/>
      <c r="ABN217" s="83"/>
      <c r="ABO217" s="83"/>
      <c r="ABP217" s="83"/>
      <c r="ABQ217" s="83"/>
      <c r="ABR217" s="83"/>
      <c r="ABS217" s="83"/>
      <c r="ABT217" s="83"/>
      <c r="ABU217" s="83"/>
      <c r="ABV217" s="83"/>
      <c r="ABW217" s="83"/>
      <c r="ABX217" s="83"/>
      <c r="ABY217" s="83"/>
      <c r="ABZ217" s="83"/>
      <c r="ACA217" s="83"/>
      <c r="ACB217" s="83"/>
      <c r="ACC217" s="83"/>
      <c r="ACD217" s="83"/>
      <c r="ACE217" s="83"/>
      <c r="ACF217" s="83"/>
      <c r="ACG217" s="83"/>
      <c r="ACH217" s="83"/>
      <c r="ACI217" s="83"/>
      <c r="ACJ217" s="83"/>
      <c r="ACK217" s="83"/>
      <c r="ACL217" s="83"/>
      <c r="ACM217" s="83"/>
      <c r="ACN217" s="83"/>
      <c r="ACO217" s="83"/>
      <c r="ACP217" s="83"/>
      <c r="ACQ217" s="83"/>
      <c r="ACR217" s="83"/>
      <c r="ACS217" s="83"/>
      <c r="ACT217" s="83"/>
      <c r="ACU217" s="83"/>
      <c r="ACV217" s="83"/>
      <c r="ACW217" s="83"/>
      <c r="ACX217" s="83"/>
      <c r="ACY217" s="83"/>
      <c r="ACZ217" s="83"/>
      <c r="ADA217" s="83"/>
      <c r="ADB217" s="83"/>
      <c r="ADC217" s="83"/>
      <c r="ADD217" s="83"/>
      <c r="ADE217" s="83"/>
      <c r="ADF217" s="83"/>
      <c r="ADG217" s="83"/>
      <c r="ADH217" s="83"/>
      <c r="ADI217" s="83"/>
      <c r="ADJ217" s="83"/>
      <c r="ADK217" s="83"/>
      <c r="ADL217" s="83"/>
      <c r="ADM217" s="83"/>
      <c r="ADN217" s="83"/>
      <c r="ADO217" s="83"/>
      <c r="ADP217" s="83"/>
      <c r="ADQ217" s="83"/>
      <c r="ADR217" s="83"/>
      <c r="ADS217" s="83"/>
      <c r="ADT217" s="83"/>
      <c r="ADU217" s="83"/>
      <c r="ADV217" s="83"/>
      <c r="ADW217" s="83"/>
      <c r="ADX217" s="83"/>
      <c r="ADY217" s="83"/>
      <c r="ADZ217" s="83"/>
      <c r="AEA217" s="83"/>
      <c r="AEB217" s="83"/>
      <c r="AEC217" s="83"/>
      <c r="AED217" s="83"/>
      <c r="AEE217" s="83"/>
      <c r="AEF217" s="83"/>
      <c r="AEG217" s="83"/>
      <c r="AEH217" s="83"/>
      <c r="AEI217" s="83"/>
      <c r="AEJ217" s="83"/>
      <c r="AEK217" s="83"/>
      <c r="AEL217" s="83"/>
      <c r="AEM217" s="83"/>
      <c r="AEN217" s="83"/>
      <c r="AEO217" s="83"/>
      <c r="AEP217" s="83"/>
      <c r="AEQ217" s="83"/>
      <c r="AER217" s="83"/>
      <c r="AES217" s="83"/>
      <c r="AET217" s="83"/>
      <c r="AEU217" s="83"/>
      <c r="AEV217" s="83"/>
      <c r="AEW217" s="83"/>
      <c r="AEX217" s="83"/>
      <c r="AEY217" s="83"/>
      <c r="AEZ217" s="83"/>
      <c r="AFA217" s="83"/>
      <c r="AFB217" s="83"/>
      <c r="AFC217" s="83"/>
      <c r="AFD217" s="83"/>
      <c r="AFE217" s="83"/>
      <c r="AFF217" s="83"/>
      <c r="AFG217" s="83"/>
      <c r="AFH217" s="83"/>
      <c r="AFI217" s="83"/>
      <c r="AFJ217" s="83"/>
      <c r="AFK217" s="83"/>
      <c r="AFL217" s="83"/>
      <c r="AFM217" s="83"/>
      <c r="AFN217" s="83"/>
      <c r="AFO217" s="83"/>
      <c r="AFP217" s="83"/>
      <c r="AFQ217" s="83"/>
      <c r="AFR217" s="83"/>
      <c r="AFS217" s="83"/>
      <c r="AFT217" s="83"/>
      <c r="AFU217" s="83"/>
      <c r="AFV217" s="83"/>
      <c r="AFW217" s="83"/>
      <c r="AFX217" s="83"/>
      <c r="AFY217" s="83"/>
      <c r="AFZ217" s="83"/>
      <c r="AGA217" s="83"/>
      <c r="AGB217" s="83"/>
      <c r="AGC217" s="83"/>
      <c r="AGD217" s="83"/>
      <c r="AGE217" s="83"/>
      <c r="AGF217" s="83"/>
      <c r="AGG217" s="83"/>
      <c r="AGH217" s="83"/>
      <c r="AGI217" s="83"/>
      <c r="AGJ217" s="83"/>
      <c r="AGK217" s="83"/>
      <c r="AGL217" s="83"/>
      <c r="AGM217" s="83"/>
      <c r="AGN217" s="83"/>
      <c r="AGO217" s="83"/>
      <c r="AGP217" s="83"/>
      <c r="AGQ217" s="83"/>
      <c r="AGR217" s="83"/>
      <c r="AGS217" s="83"/>
      <c r="AGT217" s="83"/>
      <c r="AGU217" s="83"/>
      <c r="AGV217" s="83"/>
      <c r="AGW217" s="83"/>
      <c r="AGX217" s="83"/>
      <c r="AGY217" s="83"/>
      <c r="AGZ217" s="83"/>
      <c r="AHA217" s="83"/>
      <c r="AHB217" s="83"/>
      <c r="AHC217" s="83"/>
      <c r="AHD217" s="83"/>
      <c r="AHE217" s="83"/>
      <c r="AHF217" s="83"/>
      <c r="AHG217" s="83"/>
      <c r="AHH217" s="83"/>
      <c r="AHI217" s="83"/>
      <c r="AHJ217" s="83"/>
      <c r="AHK217" s="83"/>
      <c r="AHL217" s="83"/>
      <c r="AHM217" s="83"/>
      <c r="AHN217" s="83"/>
      <c r="AHO217" s="83"/>
      <c r="AHP217" s="83"/>
      <c r="AHQ217" s="83"/>
      <c r="AHR217" s="83"/>
      <c r="AHS217" s="83"/>
      <c r="AHT217" s="83"/>
      <c r="AHU217" s="83"/>
      <c r="AHV217" s="83"/>
      <c r="AHW217" s="83"/>
      <c r="AHX217" s="83"/>
      <c r="AHY217" s="83"/>
      <c r="AHZ217" s="83"/>
      <c r="AIA217" s="83"/>
      <c r="AIB217" s="83"/>
      <c r="AIC217" s="83"/>
      <c r="AID217" s="83"/>
      <c r="AIE217" s="83"/>
      <c r="AIF217" s="83"/>
      <c r="AIG217" s="83"/>
      <c r="AIH217" s="83"/>
      <c r="AII217" s="83"/>
      <c r="AIJ217" s="83"/>
      <c r="AIK217" s="83"/>
      <c r="AIL217" s="83"/>
      <c r="AIM217" s="83"/>
      <c r="AIN217" s="83"/>
      <c r="AIO217" s="83"/>
      <c r="AIP217" s="83"/>
      <c r="AIQ217" s="83"/>
      <c r="AIR217" s="83"/>
      <c r="AIS217" s="83"/>
      <c r="AIT217" s="83"/>
      <c r="AIU217" s="83"/>
      <c r="AIV217" s="83"/>
      <c r="AIW217" s="83"/>
      <c r="AIX217" s="83"/>
      <c r="AIY217" s="83"/>
      <c r="AIZ217" s="83"/>
      <c r="AJA217" s="83"/>
      <c r="AJB217" s="83"/>
      <c r="AJC217" s="83"/>
      <c r="AJD217" s="83"/>
      <c r="AJE217" s="83"/>
      <c r="AJF217" s="83"/>
      <c r="AJG217" s="83"/>
      <c r="AJH217" s="83"/>
      <c r="AJI217" s="83"/>
      <c r="AJJ217" s="83"/>
      <c r="AJK217" s="83"/>
      <c r="AJL217" s="83"/>
      <c r="AJM217" s="83"/>
      <c r="AJN217" s="83"/>
      <c r="AJO217" s="83"/>
      <c r="AJP217" s="83"/>
      <c r="AJQ217" s="83"/>
      <c r="AJR217" s="83"/>
      <c r="AJS217" s="83"/>
      <c r="AJT217" s="83"/>
      <c r="AJU217" s="83"/>
      <c r="AJV217" s="83"/>
      <c r="AJW217" s="83"/>
      <c r="AJX217" s="83"/>
      <c r="AJY217" s="83"/>
      <c r="AJZ217" s="83"/>
      <c r="AKA217" s="83"/>
      <c r="AKB217" s="83"/>
      <c r="AKC217" s="83"/>
      <c r="AKD217" s="83"/>
      <c r="AKE217" s="83"/>
      <c r="AKF217" s="83"/>
      <c r="AKG217" s="83"/>
      <c r="AKH217" s="83"/>
      <c r="AKI217" s="83"/>
      <c r="AKJ217" s="83"/>
      <c r="AKK217" s="83"/>
      <c r="AKL217" s="83"/>
      <c r="AKM217" s="83"/>
      <c r="AKN217" s="83"/>
      <c r="AKO217" s="83"/>
      <c r="AKP217" s="83"/>
      <c r="AKQ217" s="83"/>
      <c r="AKR217" s="83"/>
      <c r="AKS217" s="83"/>
      <c r="AKT217" s="83"/>
      <c r="AKU217" s="83"/>
      <c r="AKV217" s="83"/>
      <c r="AKW217" s="83"/>
      <c r="AKX217" s="83"/>
      <c r="AKY217" s="83"/>
      <c r="AKZ217" s="83"/>
      <c r="ALA217" s="83"/>
      <c r="ALB217" s="83"/>
      <c r="ALC217" s="83"/>
      <c r="ALD217" s="83"/>
      <c r="ALE217" s="83"/>
      <c r="ALF217" s="83"/>
      <c r="ALG217" s="83"/>
      <c r="ALH217" s="83"/>
      <c r="ALI217" s="83"/>
      <c r="ALJ217" s="83"/>
      <c r="ALK217" s="83"/>
      <c r="ALL217" s="83"/>
      <c r="ALM217" s="83"/>
      <c r="ALN217" s="83"/>
      <c r="ALO217" s="83"/>
      <c r="ALP217" s="83"/>
      <c r="ALQ217" s="83"/>
      <c r="ALR217" s="83"/>
      <c r="ALS217" s="83"/>
      <c r="ALT217" s="83"/>
      <c r="ALU217" s="83"/>
      <c r="ALV217" s="83"/>
      <c r="ALW217" s="83"/>
      <c r="ALX217" s="83"/>
      <c r="ALY217" s="83"/>
      <c r="ALZ217" s="83"/>
      <c r="AMA217" s="83"/>
      <c r="AMB217" s="83"/>
      <c r="AMC217" s="83"/>
      <c r="AMD217" s="83"/>
      <c r="AME217" s="83"/>
      <c r="AMF217" s="83"/>
      <c r="AMG217" s="83"/>
      <c r="AMH217" s="83"/>
      <c r="AMI217" s="83"/>
      <c r="AMJ217" s="83"/>
      <c r="AMK217" s="83"/>
      <c r="AML217" s="83"/>
      <c r="AMM217" s="83"/>
      <c r="AMN217" s="83"/>
      <c r="AMO217" s="83"/>
      <c r="AMP217" s="83"/>
      <c r="AMQ217" s="83"/>
      <c r="AMR217" s="83"/>
      <c r="AMS217" s="83"/>
      <c r="AMT217" s="83"/>
      <c r="AMU217" s="83"/>
      <c r="AMV217" s="83"/>
      <c r="AMW217" s="83"/>
      <c r="AMX217" s="83"/>
      <c r="AMY217" s="83"/>
      <c r="AMZ217" s="83"/>
      <c r="ANA217" s="83"/>
      <c r="ANB217" s="83"/>
      <c r="ANC217" s="83"/>
      <c r="AND217" s="83"/>
      <c r="ANE217" s="83"/>
      <c r="ANF217" s="83"/>
      <c r="ANG217" s="83"/>
      <c r="ANH217" s="83"/>
      <c r="ANI217" s="83"/>
      <c r="ANJ217" s="83"/>
      <c r="ANK217" s="83"/>
      <c r="ANL217" s="83"/>
      <c r="ANM217" s="83"/>
      <c r="ANN217" s="83"/>
      <c r="ANO217" s="83"/>
      <c r="ANP217" s="83"/>
      <c r="ANQ217" s="83"/>
      <c r="ANR217" s="83"/>
      <c r="ANS217" s="83"/>
      <c r="ANT217" s="83"/>
      <c r="ANU217" s="83"/>
      <c r="ANV217" s="83"/>
      <c r="ANW217" s="83"/>
      <c r="ANX217" s="83"/>
      <c r="ANY217" s="83"/>
      <c r="ANZ217" s="83"/>
      <c r="AOA217" s="83"/>
      <c r="AOB217" s="83"/>
      <c r="AOC217" s="83"/>
      <c r="AOD217" s="83"/>
      <c r="AOE217" s="83"/>
      <c r="AOF217" s="83"/>
      <c r="AOG217" s="83"/>
      <c r="AOH217" s="83"/>
      <c r="AOI217" s="83"/>
      <c r="AOJ217" s="83"/>
      <c r="AOK217" s="83"/>
      <c r="AOL217" s="83"/>
      <c r="AOM217" s="83"/>
      <c r="AON217" s="83"/>
      <c r="AOO217" s="83"/>
      <c r="AOP217" s="83"/>
      <c r="AOQ217" s="83"/>
      <c r="AOR217" s="83"/>
      <c r="AOS217" s="83"/>
      <c r="AOT217" s="83"/>
      <c r="AOU217" s="83"/>
      <c r="AOV217" s="83"/>
      <c r="AOW217" s="83"/>
      <c r="AOX217" s="83"/>
      <c r="AOY217" s="83"/>
      <c r="AOZ217" s="83"/>
      <c r="APA217" s="83"/>
      <c r="APB217" s="83"/>
      <c r="APC217" s="83"/>
      <c r="APD217" s="83"/>
      <c r="APE217" s="83"/>
      <c r="APF217" s="83"/>
      <c r="APG217" s="83"/>
      <c r="APH217" s="83"/>
      <c r="API217" s="83"/>
      <c r="APJ217" s="83"/>
      <c r="APK217" s="83"/>
      <c r="APL217" s="83"/>
      <c r="APM217" s="83"/>
      <c r="APN217" s="83"/>
      <c r="APO217" s="83"/>
      <c r="APP217" s="83"/>
      <c r="APQ217" s="83"/>
      <c r="APR217" s="83"/>
      <c r="APS217" s="83"/>
      <c r="APT217" s="83"/>
      <c r="APU217" s="83"/>
      <c r="APV217" s="83"/>
      <c r="APW217" s="83"/>
      <c r="APX217" s="83"/>
      <c r="APY217" s="83"/>
      <c r="APZ217" s="83"/>
      <c r="AQA217" s="83"/>
      <c r="AQB217" s="83"/>
      <c r="AQC217" s="83"/>
      <c r="AQD217" s="83"/>
      <c r="AQE217" s="83"/>
      <c r="AQF217" s="83"/>
      <c r="AQG217" s="83"/>
      <c r="AQH217" s="83"/>
      <c r="AQI217" s="83"/>
      <c r="AQJ217" s="83"/>
      <c r="AQK217" s="83"/>
      <c r="AQL217" s="83"/>
      <c r="AQM217" s="83"/>
      <c r="AQN217" s="83"/>
      <c r="AQO217" s="83"/>
      <c r="AQP217" s="83"/>
      <c r="AQQ217" s="83"/>
      <c r="AQR217" s="83"/>
      <c r="AQS217" s="83"/>
      <c r="AQT217" s="83"/>
      <c r="AQU217" s="83"/>
      <c r="AQV217" s="83"/>
      <c r="AQW217" s="83"/>
      <c r="AQX217" s="83"/>
      <c r="AQY217" s="83"/>
      <c r="AQZ217" s="83"/>
      <c r="ARA217" s="83"/>
      <c r="ARB217" s="83"/>
      <c r="ARC217" s="83"/>
      <c r="ARD217" s="83"/>
      <c r="ARE217" s="83"/>
      <c r="ARF217" s="83"/>
      <c r="ARG217" s="83"/>
      <c r="ARH217" s="83"/>
      <c r="ARI217" s="83"/>
      <c r="ARJ217" s="83"/>
      <c r="ARK217" s="83"/>
      <c r="ARL217" s="83"/>
      <c r="ARM217" s="83"/>
      <c r="ARN217" s="83"/>
      <c r="ARO217" s="83"/>
      <c r="ARP217" s="83"/>
      <c r="ARQ217" s="83"/>
      <c r="ARR217" s="83"/>
      <c r="ARS217" s="83"/>
      <c r="ART217" s="83"/>
      <c r="ARU217" s="83"/>
      <c r="ARV217" s="83"/>
      <c r="ARW217" s="83"/>
      <c r="ARX217" s="83"/>
      <c r="ARY217" s="83"/>
      <c r="ARZ217" s="83"/>
      <c r="ASA217" s="83"/>
      <c r="ASB217" s="83"/>
      <c r="ASC217" s="83"/>
      <c r="ASD217" s="83"/>
      <c r="ASE217" s="83"/>
      <c r="ASF217" s="83"/>
      <c r="ASG217" s="83"/>
      <c r="ASH217" s="83"/>
      <c r="ASI217" s="83"/>
      <c r="ASJ217" s="83"/>
      <c r="ASK217" s="83"/>
      <c r="ASL217" s="83"/>
      <c r="ASM217" s="83"/>
      <c r="ASN217" s="83"/>
      <c r="ASO217" s="83"/>
      <c r="ASP217" s="83"/>
      <c r="ASQ217" s="83"/>
      <c r="ASR217" s="83"/>
      <c r="ASS217" s="83"/>
      <c r="AST217" s="83"/>
      <c r="ASU217" s="83"/>
      <c r="ASV217" s="83"/>
      <c r="ASW217" s="83"/>
      <c r="ASX217" s="83"/>
      <c r="ASY217" s="83"/>
      <c r="ASZ217" s="83"/>
      <c r="ATA217" s="83"/>
      <c r="ATB217" s="83"/>
      <c r="ATC217" s="83"/>
      <c r="ATD217" s="83"/>
      <c r="ATE217" s="83"/>
      <c r="ATF217" s="83"/>
      <c r="ATG217" s="83"/>
      <c r="ATH217" s="83"/>
      <c r="ATI217" s="83"/>
      <c r="ATJ217" s="83"/>
      <c r="ATK217" s="83"/>
      <c r="ATL217" s="83"/>
      <c r="ATM217" s="83"/>
      <c r="ATN217" s="83"/>
      <c r="ATO217" s="83"/>
      <c r="ATP217" s="83"/>
      <c r="ATQ217" s="83"/>
      <c r="ATR217" s="83"/>
      <c r="ATS217" s="83"/>
      <c r="ATT217" s="83"/>
      <c r="ATU217" s="83"/>
      <c r="ATV217" s="83"/>
      <c r="ATW217" s="83"/>
      <c r="ATX217" s="83"/>
      <c r="ATY217" s="83"/>
      <c r="ATZ217" s="83"/>
      <c r="AUA217" s="83"/>
      <c r="AUB217" s="83"/>
      <c r="AUC217" s="83"/>
      <c r="AUD217" s="83"/>
      <c r="AUE217" s="83"/>
      <c r="AUF217" s="83"/>
      <c r="AUG217" s="83"/>
      <c r="AUH217" s="83"/>
      <c r="AUI217" s="83"/>
      <c r="AUJ217" s="83"/>
      <c r="AUK217" s="83"/>
      <c r="AUL217" s="83"/>
      <c r="AUM217" s="83"/>
      <c r="AUN217" s="83"/>
      <c r="AUO217" s="83"/>
      <c r="AUP217" s="83"/>
      <c r="AUQ217" s="83"/>
      <c r="AUR217" s="83"/>
      <c r="AUS217" s="83"/>
      <c r="AUT217" s="83"/>
      <c r="AUU217" s="83"/>
      <c r="AUV217" s="83"/>
      <c r="AUW217" s="83"/>
      <c r="AUX217" s="83"/>
      <c r="AUY217" s="83"/>
      <c r="AUZ217" s="83"/>
      <c r="AVA217" s="83"/>
      <c r="AVB217" s="83"/>
      <c r="AVC217" s="83"/>
      <c r="AVD217" s="83"/>
      <c r="AVE217" s="83"/>
      <c r="AVF217" s="83"/>
      <c r="AVG217" s="83"/>
      <c r="AVH217" s="83"/>
      <c r="AVI217" s="83"/>
      <c r="AVJ217" s="83"/>
      <c r="AVK217" s="83"/>
      <c r="AVL217" s="83"/>
      <c r="AVM217" s="83"/>
      <c r="AVN217" s="83"/>
      <c r="AVO217" s="83"/>
      <c r="AVP217" s="83"/>
      <c r="AVQ217" s="83"/>
      <c r="AVR217" s="83"/>
      <c r="AVS217" s="83"/>
      <c r="AVT217" s="83"/>
      <c r="AVU217" s="83"/>
      <c r="AVV217" s="83"/>
      <c r="AVW217" s="83"/>
      <c r="AVX217" s="83"/>
      <c r="AVY217" s="83"/>
      <c r="AVZ217" s="83"/>
      <c r="AWA217" s="83"/>
      <c r="AWB217" s="83"/>
      <c r="AWC217" s="83"/>
      <c r="AWD217" s="83"/>
      <c r="AWE217" s="83"/>
      <c r="AWF217" s="83"/>
      <c r="AWG217" s="83"/>
      <c r="AWH217" s="83"/>
      <c r="AWI217" s="83"/>
      <c r="AWJ217" s="83"/>
      <c r="AWK217" s="83"/>
      <c r="AWL217" s="83"/>
      <c r="AWM217" s="83"/>
      <c r="AWN217" s="83"/>
      <c r="AWO217" s="83"/>
      <c r="AWP217" s="83"/>
      <c r="AWQ217" s="83"/>
      <c r="AWR217" s="83"/>
      <c r="AWS217" s="83"/>
      <c r="AWT217" s="83"/>
      <c r="AWU217" s="83"/>
      <c r="AWV217" s="83"/>
      <c r="AWW217" s="83"/>
      <c r="AWX217" s="83"/>
      <c r="AWY217" s="83"/>
      <c r="AWZ217" s="83"/>
      <c r="AXA217" s="83"/>
      <c r="AXB217" s="83"/>
      <c r="AXC217" s="83"/>
      <c r="AXD217" s="83"/>
      <c r="AXE217" s="83"/>
      <c r="AXF217" s="83"/>
      <c r="AXG217" s="83"/>
      <c r="AXH217" s="83"/>
      <c r="AXI217" s="83"/>
      <c r="AXJ217" s="83"/>
      <c r="AXK217" s="83"/>
      <c r="AXL217" s="83"/>
      <c r="AXM217" s="83"/>
      <c r="AXN217" s="83"/>
      <c r="AXO217" s="83"/>
      <c r="AXP217" s="83"/>
      <c r="AXQ217" s="83"/>
      <c r="AXR217" s="83"/>
      <c r="AXS217" s="83"/>
      <c r="AXT217" s="83"/>
      <c r="AXU217" s="83"/>
      <c r="AXV217" s="83"/>
      <c r="AXW217" s="83"/>
      <c r="AXX217" s="83"/>
      <c r="AXY217" s="83"/>
      <c r="AXZ217" s="83"/>
      <c r="AYA217" s="83"/>
      <c r="AYB217" s="83"/>
      <c r="AYC217" s="83"/>
      <c r="AYD217" s="83"/>
      <c r="AYE217" s="83"/>
      <c r="AYF217" s="83"/>
      <c r="AYG217" s="83"/>
      <c r="AYH217" s="83"/>
      <c r="AYI217" s="83"/>
      <c r="AYJ217" s="83"/>
      <c r="AYK217" s="83"/>
      <c r="AYL217" s="83"/>
      <c r="AYM217" s="83"/>
      <c r="AYN217" s="83"/>
      <c r="AYO217" s="83"/>
      <c r="AYP217" s="83"/>
      <c r="AYQ217" s="83"/>
      <c r="AYR217" s="83"/>
      <c r="AYS217" s="83"/>
      <c r="AYT217" s="83"/>
      <c r="AYU217" s="83"/>
      <c r="AYV217" s="83"/>
      <c r="AYW217" s="83"/>
      <c r="AYX217" s="83"/>
      <c r="AYY217" s="83"/>
      <c r="AYZ217" s="83"/>
      <c r="AZA217" s="83"/>
      <c r="AZB217" s="83"/>
      <c r="AZC217" s="83"/>
      <c r="AZD217" s="83"/>
      <c r="AZE217" s="83"/>
      <c r="AZF217" s="83"/>
      <c r="AZG217" s="83"/>
      <c r="AZH217" s="83"/>
      <c r="AZI217" s="83"/>
      <c r="AZJ217" s="83"/>
      <c r="AZK217" s="83"/>
      <c r="AZL217" s="83"/>
      <c r="AZM217" s="83"/>
      <c r="AZN217" s="83"/>
      <c r="AZO217" s="83"/>
      <c r="AZP217" s="83"/>
      <c r="AZQ217" s="83"/>
      <c r="AZR217" s="83"/>
      <c r="AZS217" s="83"/>
      <c r="AZT217" s="83"/>
      <c r="AZU217" s="83"/>
      <c r="AZV217" s="83"/>
      <c r="AZW217" s="83"/>
      <c r="AZX217" s="83"/>
      <c r="AZY217" s="83"/>
      <c r="AZZ217" s="83"/>
      <c r="BAA217" s="83"/>
      <c r="BAB217" s="83"/>
      <c r="BAC217" s="83"/>
      <c r="BAD217" s="83"/>
      <c r="BAE217" s="83"/>
      <c r="BAF217" s="83"/>
      <c r="BAG217" s="83"/>
      <c r="BAH217" s="83"/>
      <c r="BAI217" s="83"/>
      <c r="BAJ217" s="83"/>
      <c r="BAK217" s="83"/>
      <c r="BAL217" s="83"/>
      <c r="BAM217" s="83"/>
      <c r="BAN217" s="83"/>
      <c r="BAO217" s="83"/>
      <c r="BAP217" s="83"/>
      <c r="BAQ217" s="83"/>
      <c r="BAR217" s="83"/>
      <c r="BAS217" s="83"/>
      <c r="BAT217" s="83"/>
      <c r="BAU217" s="83"/>
      <c r="BAV217" s="83"/>
      <c r="BAW217" s="83"/>
      <c r="BAX217" s="83"/>
      <c r="BAY217" s="83"/>
      <c r="BAZ217" s="83"/>
      <c r="BBA217" s="83"/>
      <c r="BBB217" s="83"/>
      <c r="BBC217" s="83"/>
      <c r="BBD217" s="83"/>
      <c r="BBE217" s="83"/>
      <c r="BBF217" s="83"/>
      <c r="BBG217" s="83"/>
      <c r="BBH217" s="83"/>
      <c r="BBI217" s="83"/>
      <c r="BBJ217" s="83"/>
      <c r="BBK217" s="83"/>
      <c r="BBL217" s="83"/>
      <c r="BBM217" s="83"/>
      <c r="BBN217" s="83"/>
      <c r="BBO217" s="83"/>
      <c r="BBP217" s="83"/>
      <c r="BBQ217" s="83"/>
      <c r="BBR217" s="83"/>
      <c r="BBS217" s="83"/>
      <c r="BBT217" s="83"/>
      <c r="BBU217" s="83"/>
      <c r="BBV217" s="83"/>
      <c r="BBW217" s="83"/>
      <c r="BBX217" s="83"/>
      <c r="BBY217" s="83"/>
      <c r="BBZ217" s="83"/>
      <c r="BCA217" s="83"/>
      <c r="BCB217" s="83"/>
      <c r="BCC217" s="83"/>
      <c r="BCD217" s="83"/>
      <c r="BCE217" s="83"/>
      <c r="BCF217" s="83"/>
      <c r="BCG217" s="83"/>
      <c r="BCH217" s="83"/>
      <c r="BCI217" s="83"/>
      <c r="BCJ217" s="83"/>
      <c r="BCK217" s="83"/>
      <c r="BCL217" s="83"/>
      <c r="BCM217" s="83"/>
      <c r="BCN217" s="83"/>
      <c r="BCO217" s="83"/>
      <c r="BCP217" s="83"/>
      <c r="BCQ217" s="83"/>
      <c r="BCR217" s="83"/>
      <c r="BCS217" s="83"/>
      <c r="BCT217" s="83"/>
      <c r="BCU217" s="83"/>
      <c r="BCV217" s="83"/>
      <c r="BCW217" s="83"/>
      <c r="BCX217" s="83"/>
      <c r="BCY217" s="83"/>
      <c r="BCZ217" s="83"/>
      <c r="BDA217" s="83"/>
      <c r="BDB217" s="83"/>
      <c r="BDC217" s="83"/>
      <c r="BDD217" s="83"/>
      <c r="BDE217" s="83"/>
      <c r="BDF217" s="83"/>
      <c r="BDG217" s="83"/>
      <c r="BDH217" s="83"/>
      <c r="BDI217" s="83"/>
      <c r="BDJ217" s="83"/>
      <c r="BDK217" s="83"/>
      <c r="BDL217" s="83"/>
      <c r="BDM217" s="83"/>
      <c r="BDN217" s="83"/>
      <c r="BDO217" s="83"/>
      <c r="BDP217" s="83"/>
      <c r="BDQ217" s="83"/>
      <c r="BDR217" s="83"/>
      <c r="BDS217" s="83"/>
      <c r="BDT217" s="83"/>
      <c r="BDU217" s="83"/>
      <c r="BDV217" s="83"/>
      <c r="BDW217" s="83"/>
      <c r="BDX217" s="83"/>
      <c r="BDY217" s="83"/>
      <c r="BDZ217" s="83"/>
      <c r="BEA217" s="83"/>
      <c r="BEB217" s="83"/>
      <c r="BEC217" s="83"/>
      <c r="BED217" s="83"/>
      <c r="BEE217" s="83"/>
      <c r="BEF217" s="83"/>
      <c r="BEG217" s="83"/>
      <c r="BEH217" s="83"/>
      <c r="BEI217" s="83"/>
      <c r="BEJ217" s="83"/>
      <c r="BEK217" s="83"/>
      <c r="BEL217" s="83"/>
      <c r="BEM217" s="83"/>
      <c r="BEN217" s="83"/>
      <c r="BEO217" s="83"/>
      <c r="BEP217" s="83"/>
      <c r="BEQ217" s="83"/>
      <c r="BER217" s="83"/>
      <c r="BES217" s="83"/>
      <c r="BET217" s="83"/>
      <c r="BEU217" s="83"/>
      <c r="BEV217" s="83"/>
      <c r="BEW217" s="83"/>
      <c r="BEX217" s="83"/>
      <c r="BEY217" s="83"/>
      <c r="BEZ217" s="83"/>
      <c r="BFA217" s="83"/>
      <c r="BFB217" s="83"/>
      <c r="BFC217" s="83"/>
      <c r="BFD217" s="83"/>
      <c r="BFE217" s="83"/>
      <c r="BFF217" s="83"/>
      <c r="BFG217" s="83"/>
      <c r="BFH217" s="83"/>
      <c r="BFI217" s="83"/>
      <c r="BFJ217" s="83"/>
      <c r="BFK217" s="83"/>
      <c r="BFL217" s="83"/>
      <c r="BFM217" s="83"/>
      <c r="BFN217" s="83"/>
      <c r="BFO217" s="83"/>
      <c r="BFP217" s="83"/>
      <c r="BFQ217" s="83"/>
      <c r="BFR217" s="83"/>
      <c r="BFS217" s="83"/>
      <c r="BFT217" s="83"/>
      <c r="BFU217" s="83"/>
      <c r="BFV217" s="83"/>
      <c r="BFW217" s="83"/>
      <c r="BFX217" s="83"/>
      <c r="BFY217" s="83"/>
      <c r="BFZ217" s="83"/>
      <c r="BGA217" s="83"/>
      <c r="BGB217" s="83"/>
      <c r="BGC217" s="83"/>
      <c r="BGD217" s="83"/>
      <c r="BGE217" s="83"/>
      <c r="BGF217" s="83"/>
      <c r="BGG217" s="83"/>
      <c r="BGH217" s="83"/>
      <c r="BGI217" s="83"/>
      <c r="BGJ217" s="83"/>
      <c r="BGK217" s="83"/>
      <c r="BGL217" s="83"/>
      <c r="BGM217" s="83"/>
      <c r="BGN217" s="83"/>
      <c r="BGO217" s="83"/>
      <c r="BGP217" s="83"/>
      <c r="BGQ217" s="83"/>
      <c r="BGR217" s="83"/>
      <c r="BGS217" s="83"/>
      <c r="BGT217" s="83"/>
      <c r="BGU217" s="83"/>
      <c r="BGV217" s="83"/>
      <c r="BGW217" s="83"/>
      <c r="BGX217" s="83"/>
      <c r="BGY217" s="83"/>
      <c r="BGZ217" s="83"/>
      <c r="BHA217" s="83"/>
      <c r="BHB217" s="83"/>
      <c r="BHC217" s="83"/>
      <c r="BHD217" s="83"/>
      <c r="BHE217" s="83"/>
      <c r="BHF217" s="83"/>
      <c r="BHG217" s="83"/>
      <c r="BHH217" s="83"/>
      <c r="BHI217" s="83"/>
      <c r="BHJ217" s="83"/>
      <c r="BHK217" s="83"/>
      <c r="BHL217" s="83"/>
      <c r="BHM217" s="83"/>
      <c r="BHN217" s="83"/>
      <c r="BHO217" s="83"/>
      <c r="BHP217" s="83"/>
      <c r="BHQ217" s="83"/>
      <c r="BHR217" s="83"/>
      <c r="BHS217" s="83"/>
      <c r="BHT217" s="83"/>
      <c r="BHU217" s="83"/>
      <c r="BHV217" s="83"/>
      <c r="BHW217" s="83"/>
      <c r="BHX217" s="83"/>
      <c r="BHY217" s="83"/>
      <c r="BHZ217" s="83"/>
      <c r="BIA217" s="83"/>
      <c r="BIB217" s="83"/>
      <c r="BIC217" s="83"/>
      <c r="BID217" s="83"/>
      <c r="BIE217" s="83"/>
      <c r="BIF217" s="83"/>
      <c r="BIG217" s="83"/>
      <c r="BIH217" s="83"/>
      <c r="BII217" s="83"/>
      <c r="BIJ217" s="83"/>
      <c r="BIK217" s="83"/>
      <c r="BIL217" s="83"/>
      <c r="BIM217" s="83"/>
      <c r="BIN217" s="83"/>
      <c r="BIO217" s="83"/>
      <c r="BIP217" s="83"/>
      <c r="BIQ217" s="83"/>
      <c r="BIR217" s="83"/>
      <c r="BIS217" s="83"/>
      <c r="BIT217" s="83"/>
      <c r="BIU217" s="83"/>
      <c r="BIV217" s="83"/>
      <c r="BIW217" s="83"/>
      <c r="BIX217" s="83"/>
      <c r="BIY217" s="83"/>
      <c r="BIZ217" s="83"/>
      <c r="BJA217" s="83"/>
      <c r="BJB217" s="83"/>
      <c r="BJC217" s="83"/>
      <c r="BJD217" s="83"/>
      <c r="BJE217" s="83"/>
      <c r="BJF217" s="83"/>
      <c r="BJG217" s="83"/>
      <c r="BJH217" s="83"/>
      <c r="BJI217" s="83"/>
      <c r="BJJ217" s="83"/>
      <c r="BJK217" s="83"/>
      <c r="BJL217" s="83"/>
      <c r="BJM217" s="83"/>
      <c r="BJN217" s="83"/>
      <c r="BJO217" s="83"/>
      <c r="BJP217" s="83"/>
      <c r="BJQ217" s="83"/>
      <c r="BJR217" s="83"/>
      <c r="BJS217" s="83"/>
      <c r="BJT217" s="83"/>
      <c r="BJU217" s="83"/>
      <c r="BJV217" s="83"/>
      <c r="BJW217" s="83"/>
      <c r="BJX217" s="83"/>
      <c r="BJY217" s="83"/>
      <c r="BJZ217" s="83"/>
      <c r="BKA217" s="83"/>
      <c r="BKB217" s="83"/>
      <c r="BKC217" s="83"/>
      <c r="BKD217" s="83"/>
      <c r="BKE217" s="83"/>
      <c r="BKF217" s="83"/>
      <c r="BKG217" s="83"/>
      <c r="BKH217" s="83"/>
      <c r="BKI217" s="83"/>
      <c r="BKJ217" s="83"/>
      <c r="BKK217" s="83"/>
      <c r="BKL217" s="83"/>
      <c r="BKM217" s="83"/>
      <c r="BKN217" s="83"/>
      <c r="BKO217" s="83"/>
      <c r="BKP217" s="83"/>
      <c r="BKQ217" s="83"/>
      <c r="BKR217" s="83"/>
      <c r="BKS217" s="83"/>
      <c r="BKT217" s="83"/>
      <c r="BKU217" s="83"/>
      <c r="BKV217" s="83"/>
      <c r="BKW217" s="83"/>
      <c r="BKX217" s="83"/>
      <c r="BKY217" s="83"/>
      <c r="BKZ217" s="83"/>
      <c r="BLA217" s="83"/>
      <c r="BLB217" s="83"/>
      <c r="BLC217" s="83"/>
      <c r="BLD217" s="83"/>
      <c r="BLE217" s="83"/>
      <c r="BLF217" s="83"/>
      <c r="BLG217" s="83"/>
      <c r="BLH217" s="83"/>
      <c r="BLI217" s="83"/>
      <c r="BLJ217" s="83"/>
      <c r="BLK217" s="83"/>
      <c r="BLL217" s="83"/>
      <c r="BLM217" s="83"/>
      <c r="BLN217" s="83"/>
      <c r="BLO217" s="83"/>
      <c r="BLP217" s="83"/>
      <c r="BLQ217" s="83"/>
      <c r="BLR217" s="83"/>
      <c r="BLS217" s="83"/>
      <c r="BLT217" s="83"/>
      <c r="BLU217" s="83"/>
      <c r="BLV217" s="83"/>
      <c r="BLW217" s="83"/>
      <c r="BLX217" s="83"/>
      <c r="BLY217" s="83"/>
      <c r="BLZ217" s="83"/>
      <c r="BMA217" s="83"/>
      <c r="BMB217" s="83"/>
      <c r="BMC217" s="83"/>
      <c r="BMD217" s="83"/>
      <c r="BME217" s="83"/>
      <c r="BMF217" s="83"/>
      <c r="BMG217" s="83"/>
      <c r="BMH217" s="83"/>
      <c r="BMI217" s="83"/>
      <c r="BMJ217" s="83"/>
      <c r="BMK217" s="83"/>
      <c r="BML217" s="83"/>
      <c r="BMM217" s="83"/>
      <c r="BMN217" s="83"/>
      <c r="BMO217" s="83"/>
      <c r="BMP217" s="83"/>
      <c r="BMQ217" s="83"/>
      <c r="BMR217" s="83"/>
      <c r="BMS217" s="83"/>
      <c r="BMT217" s="83"/>
      <c r="BMU217" s="83"/>
      <c r="BMV217" s="83"/>
      <c r="BMW217" s="83"/>
      <c r="BMX217" s="83"/>
      <c r="BMY217" s="83"/>
      <c r="BMZ217" s="83"/>
      <c r="BNA217" s="83"/>
      <c r="BNB217" s="83"/>
      <c r="BNC217" s="83"/>
      <c r="BND217" s="83"/>
      <c r="BNE217" s="83"/>
      <c r="BNF217" s="83"/>
      <c r="BNG217" s="83"/>
      <c r="BNH217" s="83"/>
      <c r="BNI217" s="83"/>
      <c r="BNJ217" s="83"/>
      <c r="BNK217" s="83"/>
      <c r="BNL217" s="83"/>
      <c r="BNM217" s="83"/>
      <c r="BNN217" s="83"/>
      <c r="BNO217" s="83"/>
      <c r="BNP217" s="83"/>
      <c r="BNQ217" s="83"/>
      <c r="BNR217" s="83"/>
      <c r="BNS217" s="83"/>
      <c r="BNT217" s="83"/>
      <c r="BNU217" s="83"/>
      <c r="BNV217" s="83"/>
      <c r="BNW217" s="83"/>
      <c r="BNX217" s="83"/>
      <c r="BNY217" s="83"/>
      <c r="BNZ217" s="83"/>
      <c r="BOA217" s="83"/>
      <c r="BOB217" s="83"/>
      <c r="BOC217" s="83"/>
      <c r="BOD217" s="83"/>
      <c r="BOE217" s="83"/>
      <c r="BOF217" s="83"/>
      <c r="BOG217" s="83"/>
      <c r="BOH217" s="83"/>
      <c r="BOI217" s="83"/>
      <c r="BOJ217" s="83"/>
      <c r="BOK217" s="83"/>
      <c r="BOL217" s="83"/>
      <c r="BOM217" s="83"/>
      <c r="BON217" s="83"/>
      <c r="BOO217" s="83"/>
      <c r="BOP217" s="83"/>
      <c r="BOQ217" s="83"/>
      <c r="BOR217" s="83"/>
      <c r="BOS217" s="83"/>
      <c r="BOT217" s="83"/>
      <c r="BOU217" s="83"/>
      <c r="BOV217" s="83"/>
      <c r="BOW217" s="83"/>
      <c r="BOX217" s="83"/>
      <c r="BOY217" s="83"/>
      <c r="BOZ217" s="83"/>
      <c r="BPA217" s="83"/>
      <c r="BPB217" s="83"/>
      <c r="BPC217" s="83"/>
      <c r="BPD217" s="83"/>
      <c r="BPE217" s="83"/>
      <c r="BPF217" s="83"/>
      <c r="BPG217" s="83"/>
      <c r="BPH217" s="83"/>
      <c r="BPI217" s="83"/>
      <c r="BPJ217" s="83"/>
      <c r="BPK217" s="83"/>
      <c r="BPL217" s="83"/>
      <c r="BPM217" s="83"/>
      <c r="BPN217" s="83"/>
      <c r="BPO217" s="83"/>
      <c r="BPP217" s="83"/>
      <c r="BPQ217" s="83"/>
      <c r="BPR217" s="83"/>
      <c r="BPS217" s="83"/>
      <c r="BPT217" s="83"/>
      <c r="BPU217" s="83"/>
      <c r="BPV217" s="83"/>
      <c r="BPW217" s="83"/>
      <c r="BPX217" s="83"/>
      <c r="BPY217" s="83"/>
      <c r="BPZ217" s="83"/>
      <c r="BQA217" s="83"/>
      <c r="BQB217" s="83"/>
      <c r="BQC217" s="83"/>
      <c r="BQD217" s="83"/>
      <c r="BQE217" s="83"/>
      <c r="BQF217" s="83"/>
      <c r="BQG217" s="83"/>
      <c r="BQH217" s="83"/>
      <c r="BQI217" s="83"/>
      <c r="BQJ217" s="83"/>
      <c r="BQK217" s="83"/>
      <c r="BQL217" s="83"/>
      <c r="BQM217" s="83"/>
      <c r="BQN217" s="83"/>
      <c r="BQO217" s="83"/>
      <c r="BQP217" s="83"/>
      <c r="BQQ217" s="83"/>
      <c r="BQR217" s="83"/>
      <c r="BQS217" s="83"/>
      <c r="BQT217" s="83"/>
      <c r="BQU217" s="83"/>
      <c r="BQV217" s="83"/>
      <c r="BQW217" s="83"/>
      <c r="BQX217" s="83"/>
      <c r="BQY217" s="83"/>
      <c r="BQZ217" s="83"/>
      <c r="BRA217" s="83"/>
      <c r="BRB217" s="83"/>
      <c r="BRC217" s="83"/>
      <c r="BRD217" s="83"/>
      <c r="BRE217" s="83"/>
      <c r="BRF217" s="83"/>
      <c r="BRG217" s="83"/>
      <c r="BRH217" s="83"/>
      <c r="BRI217" s="83"/>
      <c r="BRJ217" s="83"/>
      <c r="BRK217" s="83"/>
      <c r="BRL217" s="83"/>
      <c r="BRM217" s="83"/>
      <c r="BRN217" s="83"/>
      <c r="BRO217" s="83"/>
      <c r="BRP217" s="83"/>
      <c r="BRQ217" s="83"/>
      <c r="BRR217" s="83"/>
      <c r="BRS217" s="83"/>
      <c r="BRT217" s="83"/>
      <c r="BRU217" s="83"/>
      <c r="BRV217" s="83"/>
      <c r="BRW217" s="83"/>
      <c r="BRX217" s="83"/>
      <c r="BRY217" s="83"/>
      <c r="BRZ217" s="83"/>
      <c r="BSA217" s="83"/>
      <c r="BSB217" s="83"/>
      <c r="BSC217" s="83"/>
      <c r="BSD217" s="83"/>
      <c r="BSE217" s="83"/>
      <c r="BSF217" s="83"/>
      <c r="BSG217" s="83"/>
      <c r="BSH217" s="83"/>
      <c r="BSI217" s="83"/>
      <c r="BSJ217" s="83"/>
      <c r="BSK217" s="83"/>
      <c r="BSL217" s="83"/>
      <c r="BSM217" s="83"/>
      <c r="BSN217" s="83"/>
      <c r="BSO217" s="83"/>
      <c r="BSP217" s="83"/>
      <c r="BSQ217" s="83"/>
      <c r="BSR217" s="83"/>
      <c r="BSS217" s="83"/>
      <c r="BST217" s="83"/>
      <c r="BSU217" s="83"/>
      <c r="BSV217" s="83"/>
      <c r="BSW217" s="83"/>
      <c r="BSX217" s="83"/>
      <c r="BSY217" s="83"/>
      <c r="BSZ217" s="83"/>
      <c r="BTA217" s="83"/>
      <c r="BTB217" s="83"/>
      <c r="BTC217" s="83"/>
      <c r="BTD217" s="83"/>
      <c r="BTE217" s="83"/>
      <c r="BTF217" s="83"/>
      <c r="BTG217" s="83"/>
      <c r="BTH217" s="83"/>
      <c r="BTI217" s="83"/>
      <c r="BTJ217" s="83"/>
      <c r="BTK217" s="83"/>
      <c r="BTL217" s="83"/>
      <c r="BTM217" s="83"/>
      <c r="BTN217" s="83"/>
      <c r="BTO217" s="83"/>
      <c r="BTP217" s="83"/>
      <c r="BTQ217" s="83"/>
      <c r="BTR217" s="83"/>
      <c r="BTS217" s="83"/>
      <c r="BTT217" s="83"/>
      <c r="BTU217" s="83"/>
      <c r="BTV217" s="83"/>
      <c r="BTW217" s="83"/>
      <c r="BTX217" s="83"/>
      <c r="BTY217" s="83"/>
      <c r="BTZ217" s="83"/>
      <c r="BUA217" s="83"/>
      <c r="BUB217" s="83"/>
      <c r="BUC217" s="83"/>
      <c r="BUD217" s="83"/>
      <c r="BUE217" s="83"/>
      <c r="BUF217" s="83"/>
      <c r="BUG217" s="83"/>
      <c r="BUH217" s="83"/>
      <c r="BUI217" s="83"/>
      <c r="BUJ217" s="83"/>
      <c r="BUK217" s="83"/>
      <c r="BUL217" s="83"/>
      <c r="BUM217" s="83"/>
      <c r="BUN217" s="83"/>
      <c r="BUO217" s="83"/>
      <c r="BUP217" s="83"/>
      <c r="BUQ217" s="83"/>
      <c r="BUR217" s="83"/>
      <c r="BUS217" s="83"/>
      <c r="BUT217" s="83"/>
      <c r="BUU217" s="83"/>
      <c r="BUV217" s="83"/>
      <c r="BUW217" s="83"/>
      <c r="BUX217" s="83"/>
      <c r="BUY217" s="83"/>
      <c r="BUZ217" s="83"/>
      <c r="BVA217" s="83"/>
      <c r="BVB217" s="83"/>
      <c r="BVC217" s="83"/>
      <c r="BVD217" s="83"/>
      <c r="BVE217" s="83"/>
      <c r="BVF217" s="83"/>
      <c r="BVG217" s="83"/>
      <c r="BVH217" s="83"/>
      <c r="BVI217" s="83"/>
      <c r="BVJ217" s="83"/>
      <c r="BVK217" s="83"/>
      <c r="BVL217" s="83"/>
      <c r="BVM217" s="83"/>
      <c r="BVN217" s="83"/>
      <c r="BVO217" s="83"/>
      <c r="BVP217" s="83"/>
      <c r="BVQ217" s="83"/>
      <c r="BVR217" s="83"/>
      <c r="BVS217" s="83"/>
      <c r="BVT217" s="83"/>
      <c r="BVU217" s="83"/>
      <c r="BVV217" s="83"/>
      <c r="BVW217" s="83"/>
      <c r="BVX217" s="83"/>
      <c r="BVY217" s="83"/>
      <c r="BVZ217" s="83"/>
      <c r="BWA217" s="83"/>
      <c r="BWB217" s="83"/>
      <c r="BWC217" s="83"/>
      <c r="BWD217" s="83"/>
      <c r="BWE217" s="83"/>
      <c r="BWF217" s="83"/>
      <c r="BWG217" s="83"/>
      <c r="BWH217" s="83"/>
      <c r="BWI217" s="83"/>
      <c r="BWJ217" s="83"/>
      <c r="BWK217" s="83"/>
      <c r="BWL217" s="83"/>
      <c r="BWM217" s="83"/>
      <c r="BWN217" s="83"/>
      <c r="BWO217" s="83"/>
      <c r="BWP217" s="83"/>
      <c r="BWQ217" s="83"/>
      <c r="BWR217" s="83"/>
      <c r="BWS217" s="83"/>
      <c r="BWT217" s="83"/>
      <c r="BWU217" s="83"/>
      <c r="BWV217" s="83"/>
      <c r="BWW217" s="83"/>
      <c r="BWX217" s="83"/>
      <c r="BWY217" s="83"/>
      <c r="BWZ217" s="83"/>
      <c r="BXA217" s="83"/>
      <c r="BXB217" s="83"/>
      <c r="BXC217" s="83"/>
      <c r="BXD217" s="83"/>
      <c r="BXE217" s="83"/>
      <c r="BXF217" s="83"/>
      <c r="BXG217" s="83"/>
      <c r="BXH217" s="83"/>
      <c r="BXI217" s="83"/>
      <c r="BXJ217" s="83"/>
      <c r="BXK217" s="83"/>
      <c r="BXL217" s="83"/>
      <c r="BXM217" s="83"/>
      <c r="BXN217" s="83"/>
      <c r="BXO217" s="83"/>
      <c r="BXP217" s="83"/>
      <c r="BXQ217" s="83"/>
      <c r="BXR217" s="83"/>
      <c r="BXS217" s="83"/>
      <c r="BXT217" s="83"/>
      <c r="BXU217" s="83"/>
      <c r="BXV217" s="83"/>
      <c r="BXW217" s="83"/>
      <c r="BXX217" s="83"/>
      <c r="BXY217" s="83"/>
      <c r="BXZ217" s="83"/>
      <c r="BYA217" s="83"/>
      <c r="BYB217" s="83"/>
      <c r="BYC217" s="83"/>
      <c r="BYD217" s="83"/>
      <c r="BYE217" s="83"/>
      <c r="BYF217" s="83"/>
      <c r="BYG217" s="83"/>
      <c r="BYH217" s="83"/>
      <c r="BYI217" s="83"/>
      <c r="BYJ217" s="83"/>
      <c r="BYK217" s="83"/>
      <c r="BYL217" s="83"/>
      <c r="BYM217" s="83"/>
      <c r="BYN217" s="83"/>
      <c r="BYO217" s="83"/>
      <c r="BYP217" s="83"/>
      <c r="BYQ217" s="83"/>
      <c r="BYR217" s="83"/>
      <c r="BYS217" s="83"/>
      <c r="BYT217" s="83"/>
      <c r="BYU217" s="83"/>
      <c r="BYV217" s="83"/>
      <c r="BYW217" s="83"/>
      <c r="BYX217" s="83"/>
      <c r="BYY217" s="83"/>
      <c r="BYZ217" s="83"/>
      <c r="BZA217" s="83"/>
      <c r="BZB217" s="83"/>
      <c r="BZC217" s="83"/>
      <c r="BZD217" s="83"/>
      <c r="BZE217" s="83"/>
      <c r="BZF217" s="83"/>
      <c r="BZG217" s="83"/>
      <c r="BZH217" s="83"/>
      <c r="BZI217" s="83"/>
      <c r="BZJ217" s="83"/>
      <c r="BZK217" s="83"/>
      <c r="BZL217" s="83"/>
      <c r="BZM217" s="83"/>
      <c r="BZN217" s="83"/>
      <c r="BZO217" s="83"/>
      <c r="BZP217" s="83"/>
      <c r="BZQ217" s="83"/>
      <c r="BZR217" s="83"/>
      <c r="BZS217" s="83"/>
      <c r="BZT217" s="83"/>
      <c r="BZU217" s="83"/>
      <c r="BZV217" s="83"/>
      <c r="BZW217" s="83"/>
      <c r="BZX217" s="83"/>
      <c r="BZY217" s="83"/>
      <c r="BZZ217" s="83"/>
      <c r="CAA217" s="83"/>
      <c r="CAB217" s="83"/>
      <c r="CAC217" s="83"/>
      <c r="CAD217" s="83"/>
      <c r="CAE217" s="83"/>
      <c r="CAF217" s="83"/>
      <c r="CAG217" s="83"/>
      <c r="CAH217" s="83"/>
      <c r="CAI217" s="83"/>
      <c r="CAJ217" s="83"/>
      <c r="CAK217" s="83"/>
      <c r="CAL217" s="83"/>
      <c r="CAM217" s="83"/>
      <c r="CAN217" s="83"/>
      <c r="CAO217" s="83"/>
      <c r="CAP217" s="83"/>
      <c r="CAQ217" s="83"/>
      <c r="CAR217" s="83"/>
      <c r="CAS217" s="83"/>
      <c r="CAT217" s="83"/>
      <c r="CAU217" s="83"/>
      <c r="CAV217" s="83"/>
      <c r="CAW217" s="83"/>
      <c r="CAX217" s="83"/>
      <c r="CAY217" s="83"/>
      <c r="CAZ217" s="83"/>
      <c r="CBA217" s="83"/>
      <c r="CBB217" s="83"/>
      <c r="CBC217" s="83"/>
      <c r="CBD217" s="83"/>
      <c r="CBE217" s="83"/>
      <c r="CBF217" s="83"/>
      <c r="CBG217" s="83"/>
      <c r="CBH217" s="83"/>
      <c r="CBI217" s="83"/>
      <c r="CBJ217" s="83"/>
      <c r="CBK217" s="83"/>
      <c r="CBL217" s="83"/>
      <c r="CBM217" s="83"/>
      <c r="CBN217" s="83"/>
      <c r="CBO217" s="83"/>
      <c r="CBP217" s="83"/>
      <c r="CBQ217" s="83"/>
      <c r="CBR217" s="83"/>
      <c r="CBS217" s="83"/>
      <c r="CBT217" s="83"/>
      <c r="CBU217" s="83"/>
      <c r="CBV217" s="83"/>
      <c r="CBW217" s="83"/>
      <c r="CBX217" s="83"/>
      <c r="CBY217" s="83"/>
      <c r="CBZ217" s="83"/>
      <c r="CCA217" s="83"/>
      <c r="CCB217" s="83"/>
      <c r="CCC217" s="83"/>
      <c r="CCD217" s="83"/>
      <c r="CCE217" s="83"/>
      <c r="CCF217" s="83"/>
      <c r="CCG217" s="83"/>
      <c r="CCH217" s="83"/>
      <c r="CCI217" s="83"/>
      <c r="CCJ217" s="83"/>
      <c r="CCK217" s="83"/>
      <c r="CCL217" s="83"/>
      <c r="CCM217" s="83"/>
      <c r="CCN217" s="83"/>
      <c r="CCO217" s="83"/>
      <c r="CCP217" s="83"/>
      <c r="CCQ217" s="83"/>
      <c r="CCR217" s="83"/>
      <c r="CCS217" s="83"/>
      <c r="CCT217" s="83"/>
      <c r="CCU217" s="83"/>
      <c r="CCV217" s="83"/>
      <c r="CCW217" s="83"/>
      <c r="CCX217" s="83"/>
      <c r="CCY217" s="83"/>
      <c r="CCZ217" s="83"/>
      <c r="CDA217" s="83"/>
      <c r="CDB217" s="83"/>
      <c r="CDC217" s="83"/>
      <c r="CDD217" s="83"/>
      <c r="CDE217" s="83"/>
      <c r="CDF217" s="83"/>
      <c r="CDG217" s="83"/>
      <c r="CDH217" s="83"/>
      <c r="CDI217" s="83"/>
      <c r="CDJ217" s="83"/>
      <c r="CDK217" s="83"/>
      <c r="CDL217" s="83"/>
      <c r="CDM217" s="83"/>
      <c r="CDN217" s="83"/>
      <c r="CDO217" s="83"/>
      <c r="CDP217" s="83"/>
      <c r="CDQ217" s="83"/>
      <c r="CDR217" s="83"/>
      <c r="CDS217" s="83"/>
      <c r="CDT217" s="83"/>
      <c r="CDU217" s="83"/>
      <c r="CDV217" s="83"/>
      <c r="CDW217" s="83"/>
      <c r="CDX217" s="83"/>
      <c r="CDY217" s="83"/>
      <c r="CDZ217" s="83"/>
      <c r="CEA217" s="83"/>
      <c r="CEB217" s="83"/>
      <c r="CEC217" s="83"/>
      <c r="CED217" s="83"/>
      <c r="CEE217" s="83"/>
      <c r="CEF217" s="83"/>
      <c r="CEG217" s="83"/>
      <c r="CEH217" s="83"/>
      <c r="CEI217" s="83"/>
      <c r="CEJ217" s="83"/>
      <c r="CEK217" s="83"/>
      <c r="CEL217" s="83"/>
      <c r="CEM217" s="83"/>
      <c r="CEN217" s="83"/>
      <c r="CEO217" s="83"/>
      <c r="CEP217" s="83"/>
      <c r="CEQ217" s="83"/>
      <c r="CER217" s="83"/>
      <c r="CES217" s="83"/>
      <c r="CET217" s="83"/>
      <c r="CEU217" s="83"/>
      <c r="CEV217" s="83"/>
      <c r="CEW217" s="83"/>
      <c r="CEX217" s="83"/>
      <c r="CEY217" s="83"/>
      <c r="CEZ217" s="83"/>
      <c r="CFA217" s="83"/>
      <c r="CFB217" s="83"/>
      <c r="CFC217" s="83"/>
      <c r="CFD217" s="83"/>
      <c r="CFE217" s="83"/>
      <c r="CFF217" s="83"/>
      <c r="CFG217" s="83"/>
      <c r="CFH217" s="83"/>
      <c r="CFI217" s="83"/>
      <c r="CFJ217" s="83"/>
      <c r="CFK217" s="83"/>
      <c r="CFL217" s="83"/>
      <c r="CFM217" s="83"/>
      <c r="CFN217" s="83"/>
      <c r="CFO217" s="83"/>
      <c r="CFP217" s="83"/>
      <c r="CFQ217" s="83"/>
      <c r="CFR217" s="83"/>
      <c r="CFS217" s="83"/>
      <c r="CFT217" s="83"/>
      <c r="CFU217" s="83"/>
      <c r="CFV217" s="83"/>
      <c r="CFW217" s="83"/>
      <c r="CFX217" s="83"/>
      <c r="CFY217" s="83"/>
      <c r="CFZ217" s="83"/>
      <c r="CGA217" s="83"/>
      <c r="CGB217" s="83"/>
      <c r="CGC217" s="83"/>
      <c r="CGD217" s="83"/>
      <c r="CGE217" s="83"/>
      <c r="CGF217" s="83"/>
      <c r="CGG217" s="83"/>
      <c r="CGH217" s="83"/>
      <c r="CGI217" s="83"/>
      <c r="CGJ217" s="83"/>
      <c r="CGK217" s="83"/>
      <c r="CGL217" s="83"/>
      <c r="CGM217" s="83"/>
      <c r="CGN217" s="83"/>
      <c r="CGO217" s="83"/>
      <c r="CGP217" s="83"/>
      <c r="CGQ217" s="83"/>
      <c r="CGR217" s="83"/>
      <c r="CGS217" s="83"/>
      <c r="CGT217" s="83"/>
      <c r="CGU217" s="83"/>
      <c r="CGV217" s="83"/>
      <c r="CGW217" s="83"/>
      <c r="CGX217" s="83"/>
      <c r="CGY217" s="83"/>
      <c r="CGZ217" s="83"/>
      <c r="CHA217" s="83"/>
      <c r="CHB217" s="83"/>
      <c r="CHC217" s="83"/>
      <c r="CHD217" s="83"/>
      <c r="CHE217" s="83"/>
      <c r="CHF217" s="83"/>
      <c r="CHG217" s="83"/>
      <c r="CHH217" s="83"/>
      <c r="CHI217" s="83"/>
      <c r="CHJ217" s="83"/>
      <c r="CHK217" s="83"/>
      <c r="CHL217" s="83"/>
      <c r="CHM217" s="83"/>
      <c r="CHN217" s="83"/>
      <c r="CHO217" s="83"/>
      <c r="CHP217" s="83"/>
      <c r="CHQ217" s="83"/>
      <c r="CHR217" s="83"/>
      <c r="CHS217" s="83"/>
      <c r="CHT217" s="83"/>
      <c r="CHU217" s="83"/>
      <c r="CHV217" s="83"/>
      <c r="CHW217" s="83"/>
      <c r="CHX217" s="83"/>
      <c r="CHY217" s="83"/>
      <c r="CHZ217" s="83"/>
      <c r="CIA217" s="83"/>
      <c r="CIB217" s="83"/>
      <c r="CIC217" s="83"/>
      <c r="CID217" s="83"/>
      <c r="CIE217" s="83"/>
      <c r="CIF217" s="83"/>
      <c r="CIG217" s="83"/>
      <c r="CIH217" s="83"/>
      <c r="CII217" s="83"/>
      <c r="CIJ217" s="83"/>
      <c r="CIK217" s="83"/>
      <c r="CIL217" s="83"/>
      <c r="CIM217" s="83"/>
      <c r="CIN217" s="83"/>
      <c r="CIO217" s="83"/>
      <c r="CIP217" s="83"/>
      <c r="CIQ217" s="83"/>
      <c r="CIR217" s="83"/>
      <c r="CIS217" s="83"/>
      <c r="CIT217" s="83"/>
      <c r="CIU217" s="83"/>
      <c r="CIV217" s="83"/>
      <c r="CIW217" s="83"/>
      <c r="CIX217" s="83"/>
      <c r="CIY217" s="83"/>
      <c r="CIZ217" s="83"/>
      <c r="CJA217" s="83"/>
      <c r="CJB217" s="83"/>
      <c r="CJC217" s="83"/>
      <c r="CJD217" s="83"/>
      <c r="CJE217" s="83"/>
      <c r="CJF217" s="83"/>
      <c r="CJG217" s="83"/>
      <c r="CJH217" s="83"/>
      <c r="CJI217" s="83"/>
      <c r="CJJ217" s="83"/>
      <c r="CJK217" s="83"/>
      <c r="CJL217" s="83"/>
      <c r="CJM217" s="83"/>
      <c r="CJN217" s="83"/>
      <c r="CJO217" s="83"/>
      <c r="CJP217" s="83"/>
      <c r="CJQ217" s="83"/>
      <c r="CJR217" s="83"/>
      <c r="CJS217" s="83"/>
      <c r="CJT217" s="83"/>
      <c r="CJU217" s="83"/>
      <c r="CJV217" s="83"/>
      <c r="CJW217" s="83"/>
      <c r="CJX217" s="83"/>
      <c r="CJY217" s="83"/>
      <c r="CJZ217" s="83"/>
      <c r="CKA217" s="83"/>
      <c r="CKB217" s="83"/>
      <c r="CKC217" s="83"/>
      <c r="CKD217" s="83"/>
      <c r="CKE217" s="83"/>
      <c r="CKF217" s="83"/>
      <c r="CKG217" s="83"/>
      <c r="CKH217" s="83"/>
      <c r="CKI217" s="83"/>
      <c r="CKJ217" s="83"/>
      <c r="CKK217" s="83"/>
      <c r="CKL217" s="83"/>
      <c r="CKM217" s="83"/>
      <c r="CKN217" s="83"/>
      <c r="CKO217" s="83"/>
      <c r="CKP217" s="83"/>
      <c r="CKQ217" s="83"/>
      <c r="CKR217" s="83"/>
      <c r="CKS217" s="83"/>
      <c r="CKT217" s="83"/>
      <c r="CKU217" s="83"/>
      <c r="CKV217" s="83"/>
      <c r="CKW217" s="83"/>
      <c r="CKX217" s="83"/>
      <c r="CKY217" s="83"/>
      <c r="CKZ217" s="83"/>
      <c r="CLA217" s="83"/>
      <c r="CLB217" s="83"/>
      <c r="CLC217" s="83"/>
      <c r="CLD217" s="83"/>
      <c r="CLE217" s="83"/>
      <c r="CLF217" s="83"/>
      <c r="CLG217" s="83"/>
      <c r="CLH217" s="83"/>
      <c r="CLI217" s="83"/>
      <c r="CLJ217" s="83"/>
      <c r="CLK217" s="83"/>
      <c r="CLL217" s="83"/>
      <c r="CLM217" s="83"/>
      <c r="CLN217" s="83"/>
      <c r="CLO217" s="83"/>
      <c r="CLP217" s="83"/>
      <c r="CLQ217" s="83"/>
      <c r="CLR217" s="83"/>
      <c r="CLS217" s="83"/>
      <c r="CLT217" s="83"/>
      <c r="CLU217" s="83"/>
      <c r="CLV217" s="83"/>
      <c r="CLW217" s="83"/>
      <c r="CLX217" s="83"/>
      <c r="CLY217" s="83"/>
      <c r="CLZ217" s="83"/>
      <c r="CMA217" s="83"/>
      <c r="CMB217" s="83"/>
      <c r="CMC217" s="83"/>
      <c r="CMD217" s="83"/>
      <c r="CME217" s="83"/>
      <c r="CMF217" s="83"/>
      <c r="CMG217" s="83"/>
      <c r="CMH217" s="83"/>
      <c r="CMI217" s="83"/>
      <c r="CMJ217" s="83"/>
      <c r="CMK217" s="83"/>
      <c r="CML217" s="83"/>
      <c r="CMM217" s="83"/>
      <c r="CMN217" s="83"/>
      <c r="CMO217" s="83"/>
      <c r="CMP217" s="83"/>
      <c r="CMQ217" s="83"/>
      <c r="CMR217" s="83"/>
      <c r="CMS217" s="83"/>
      <c r="CMT217" s="83"/>
      <c r="CMU217" s="83"/>
      <c r="CMV217" s="83"/>
      <c r="CMW217" s="83"/>
      <c r="CMX217" s="83"/>
      <c r="CMY217" s="83"/>
      <c r="CMZ217" s="83"/>
      <c r="CNA217" s="83"/>
      <c r="CNB217" s="83"/>
      <c r="CNC217" s="83"/>
      <c r="CND217" s="83"/>
      <c r="CNE217" s="83"/>
      <c r="CNF217" s="83"/>
      <c r="CNG217" s="83"/>
      <c r="CNH217" s="83"/>
      <c r="CNI217" s="83"/>
      <c r="CNJ217" s="83"/>
      <c r="CNK217" s="83"/>
      <c r="CNL217" s="83"/>
      <c r="CNM217" s="83"/>
      <c r="CNN217" s="83"/>
      <c r="CNO217" s="83"/>
      <c r="CNP217" s="83"/>
      <c r="CNQ217" s="83"/>
      <c r="CNR217" s="83"/>
      <c r="CNS217" s="83"/>
      <c r="CNT217" s="83"/>
      <c r="CNU217" s="83"/>
      <c r="CNV217" s="83"/>
      <c r="CNW217" s="83"/>
      <c r="CNX217" s="83"/>
      <c r="CNY217" s="83"/>
      <c r="CNZ217" s="83"/>
      <c r="COA217" s="83"/>
      <c r="COB217" s="83"/>
      <c r="COC217" s="83"/>
      <c r="COD217" s="83"/>
      <c r="COE217" s="83"/>
      <c r="COF217" s="83"/>
      <c r="COG217" s="83"/>
      <c r="COH217" s="83"/>
      <c r="COI217" s="83"/>
      <c r="COJ217" s="83"/>
      <c r="COK217" s="83"/>
      <c r="COL217" s="83"/>
      <c r="COM217" s="83"/>
      <c r="CON217" s="83"/>
      <c r="COO217" s="83"/>
      <c r="COP217" s="83"/>
      <c r="COQ217" s="83"/>
      <c r="COR217" s="83"/>
      <c r="COS217" s="83"/>
      <c r="COT217" s="83"/>
      <c r="COU217" s="83"/>
      <c r="COV217" s="83"/>
      <c r="COW217" s="83"/>
      <c r="COX217" s="83"/>
      <c r="COY217" s="83"/>
      <c r="COZ217" s="83"/>
      <c r="CPA217" s="83"/>
      <c r="CPB217" s="83"/>
      <c r="CPC217" s="83"/>
      <c r="CPD217" s="83"/>
      <c r="CPE217" s="83"/>
      <c r="CPF217" s="83"/>
      <c r="CPG217" s="83"/>
      <c r="CPH217" s="83"/>
      <c r="CPI217" s="83"/>
      <c r="CPJ217" s="83"/>
      <c r="CPK217" s="83"/>
      <c r="CPL217" s="83"/>
      <c r="CPM217" s="83"/>
      <c r="CPN217" s="83"/>
      <c r="CPO217" s="83"/>
      <c r="CPP217" s="83"/>
      <c r="CPQ217" s="83"/>
      <c r="CPR217" s="83"/>
      <c r="CPS217" s="83"/>
      <c r="CPT217" s="83"/>
      <c r="CPU217" s="83"/>
      <c r="CPV217" s="83"/>
      <c r="CPW217" s="83"/>
      <c r="CPX217" s="83"/>
      <c r="CPY217" s="83"/>
      <c r="CPZ217" s="83"/>
      <c r="CQA217" s="83"/>
      <c r="CQB217" s="83"/>
      <c r="CQC217" s="83"/>
      <c r="CQD217" s="83"/>
      <c r="CQE217" s="83"/>
      <c r="CQF217" s="83"/>
      <c r="CQG217" s="83"/>
      <c r="CQH217" s="83"/>
      <c r="CQI217" s="83"/>
      <c r="CQJ217" s="83"/>
      <c r="CQK217" s="83"/>
      <c r="CQL217" s="83"/>
      <c r="CQM217" s="83"/>
      <c r="CQN217" s="83"/>
      <c r="CQO217" s="83"/>
      <c r="CQP217" s="83"/>
      <c r="CQQ217" s="83"/>
      <c r="CQR217" s="83"/>
      <c r="CQS217" s="83"/>
      <c r="CQT217" s="83"/>
      <c r="CQU217" s="83"/>
      <c r="CQV217" s="83"/>
      <c r="CQW217" s="83"/>
      <c r="CQX217" s="83"/>
      <c r="CQY217" s="83"/>
      <c r="CQZ217" s="83"/>
      <c r="CRA217" s="83"/>
      <c r="CRB217" s="83"/>
      <c r="CRC217" s="83"/>
      <c r="CRD217" s="83"/>
      <c r="CRE217" s="83"/>
      <c r="CRF217" s="83"/>
      <c r="CRG217" s="83"/>
      <c r="CRH217" s="83"/>
      <c r="CRI217" s="83"/>
      <c r="CRJ217" s="83"/>
      <c r="CRK217" s="83"/>
      <c r="CRL217" s="83"/>
      <c r="CRM217" s="83"/>
      <c r="CRN217" s="83"/>
      <c r="CRO217" s="83"/>
      <c r="CRP217" s="83"/>
      <c r="CRQ217" s="83"/>
      <c r="CRR217" s="83"/>
      <c r="CRS217" s="83"/>
      <c r="CRT217" s="83"/>
      <c r="CRU217" s="83"/>
      <c r="CRV217" s="83"/>
      <c r="CRW217" s="83"/>
      <c r="CRX217" s="83"/>
      <c r="CRY217" s="83"/>
      <c r="CRZ217" s="83"/>
      <c r="CSA217" s="83"/>
      <c r="CSB217" s="83"/>
      <c r="CSC217" s="83"/>
      <c r="CSD217" s="83"/>
      <c r="CSE217" s="83"/>
      <c r="CSF217" s="83"/>
      <c r="CSG217" s="83"/>
      <c r="CSH217" s="83"/>
      <c r="CSI217" s="83"/>
      <c r="CSJ217" s="83"/>
      <c r="CSK217" s="83"/>
      <c r="CSL217" s="83"/>
      <c r="CSM217" s="83"/>
      <c r="CSN217" s="83"/>
      <c r="CSO217" s="83"/>
      <c r="CSP217" s="83"/>
      <c r="CSQ217" s="83"/>
      <c r="CSR217" s="83"/>
      <c r="CSS217" s="83"/>
      <c r="CST217" s="83"/>
      <c r="CSU217" s="83"/>
      <c r="CSV217" s="83"/>
      <c r="CSW217" s="83"/>
      <c r="CSX217" s="83"/>
      <c r="CSY217" s="83"/>
      <c r="CSZ217" s="83"/>
      <c r="CTA217" s="83"/>
      <c r="CTB217" s="83"/>
      <c r="CTC217" s="83"/>
      <c r="CTD217" s="83"/>
      <c r="CTE217" s="83"/>
      <c r="CTF217" s="83"/>
      <c r="CTG217" s="83"/>
      <c r="CTH217" s="83"/>
      <c r="CTI217" s="83"/>
      <c r="CTJ217" s="83"/>
      <c r="CTK217" s="83"/>
      <c r="CTL217" s="83"/>
      <c r="CTM217" s="83"/>
      <c r="CTN217" s="83"/>
      <c r="CTO217" s="83"/>
      <c r="CTP217" s="83"/>
      <c r="CTQ217" s="83"/>
      <c r="CTR217" s="83"/>
      <c r="CTS217" s="83"/>
      <c r="CTT217" s="83"/>
      <c r="CTU217" s="83"/>
      <c r="CTV217" s="83"/>
      <c r="CTW217" s="83"/>
      <c r="CTX217" s="83"/>
      <c r="CTY217" s="83"/>
      <c r="CTZ217" s="83"/>
      <c r="CUA217" s="83"/>
      <c r="CUB217" s="83"/>
      <c r="CUC217" s="83"/>
      <c r="CUD217" s="83"/>
      <c r="CUE217" s="83"/>
      <c r="CUF217" s="83"/>
      <c r="CUG217" s="83"/>
      <c r="CUH217" s="83"/>
      <c r="CUI217" s="83"/>
      <c r="CUJ217" s="83"/>
      <c r="CUK217" s="83"/>
      <c r="CUL217" s="83"/>
      <c r="CUM217" s="83"/>
      <c r="CUN217" s="83"/>
      <c r="CUO217" s="83"/>
      <c r="CUP217" s="83"/>
      <c r="CUQ217" s="83"/>
      <c r="CUR217" s="83"/>
      <c r="CUS217" s="83"/>
      <c r="CUT217" s="83"/>
      <c r="CUU217" s="83"/>
      <c r="CUV217" s="83"/>
      <c r="CUW217" s="83"/>
      <c r="CUX217" s="83"/>
      <c r="CUY217" s="83"/>
      <c r="CUZ217" s="83"/>
      <c r="CVA217" s="83"/>
      <c r="CVB217" s="83"/>
      <c r="CVC217" s="83"/>
      <c r="CVD217" s="83"/>
      <c r="CVE217" s="83"/>
      <c r="CVF217" s="83"/>
      <c r="CVG217" s="83"/>
      <c r="CVH217" s="83"/>
      <c r="CVI217" s="83"/>
      <c r="CVJ217" s="83"/>
      <c r="CVK217" s="83"/>
      <c r="CVL217" s="83"/>
      <c r="CVM217" s="83"/>
      <c r="CVN217" s="83"/>
      <c r="CVO217" s="83"/>
      <c r="CVP217" s="83"/>
      <c r="CVQ217" s="83"/>
      <c r="CVR217" s="83"/>
      <c r="CVS217" s="83"/>
      <c r="CVT217" s="83"/>
      <c r="CVU217" s="83"/>
      <c r="CVV217" s="83"/>
      <c r="CVW217" s="83"/>
      <c r="CVX217" s="83"/>
      <c r="CVY217" s="83"/>
      <c r="CVZ217" s="83"/>
      <c r="CWA217" s="83"/>
      <c r="CWB217" s="83"/>
      <c r="CWC217" s="83"/>
      <c r="CWD217" s="83"/>
      <c r="CWE217" s="83"/>
      <c r="CWF217" s="83"/>
      <c r="CWG217" s="83"/>
      <c r="CWH217" s="83"/>
      <c r="CWI217" s="83"/>
      <c r="CWJ217" s="83"/>
      <c r="CWK217" s="83"/>
      <c r="CWL217" s="83"/>
      <c r="CWM217" s="83"/>
      <c r="CWN217" s="83"/>
      <c r="CWO217" s="83"/>
      <c r="CWP217" s="83"/>
      <c r="CWQ217" s="83"/>
      <c r="CWR217" s="83"/>
      <c r="CWS217" s="83"/>
      <c r="CWT217" s="83"/>
      <c r="CWU217" s="83"/>
      <c r="CWV217" s="83"/>
      <c r="CWW217" s="83"/>
      <c r="CWX217" s="83"/>
      <c r="CWY217" s="83"/>
      <c r="CWZ217" s="83"/>
      <c r="CXA217" s="83"/>
      <c r="CXB217" s="83"/>
      <c r="CXC217" s="83"/>
      <c r="CXD217" s="83"/>
      <c r="CXE217" s="83"/>
      <c r="CXF217" s="83"/>
      <c r="CXG217" s="83"/>
      <c r="CXH217" s="83"/>
      <c r="CXI217" s="83"/>
      <c r="CXJ217" s="83"/>
      <c r="CXK217" s="83"/>
      <c r="CXL217" s="83"/>
      <c r="CXM217" s="83"/>
      <c r="CXN217" s="83"/>
      <c r="CXO217" s="83"/>
      <c r="CXP217" s="83"/>
      <c r="CXQ217" s="83"/>
      <c r="CXR217" s="83"/>
      <c r="CXS217" s="83"/>
      <c r="CXT217" s="83"/>
      <c r="CXU217" s="83"/>
      <c r="CXV217" s="83"/>
      <c r="CXW217" s="83"/>
      <c r="CXX217" s="83"/>
      <c r="CXY217" s="83"/>
      <c r="CXZ217" s="83"/>
      <c r="CYA217" s="83"/>
      <c r="CYB217" s="83"/>
      <c r="CYC217" s="83"/>
      <c r="CYD217" s="83"/>
      <c r="CYE217" s="83"/>
      <c r="CYF217" s="83"/>
      <c r="CYG217" s="83"/>
      <c r="CYH217" s="83"/>
      <c r="CYI217" s="83"/>
      <c r="CYJ217" s="83"/>
      <c r="CYK217" s="83"/>
      <c r="CYL217" s="83"/>
      <c r="CYM217" s="83"/>
      <c r="CYN217" s="83"/>
      <c r="CYO217" s="83"/>
      <c r="CYP217" s="83"/>
      <c r="CYQ217" s="83"/>
      <c r="CYR217" s="83"/>
      <c r="CYS217" s="83"/>
      <c r="CYT217" s="83"/>
      <c r="CYU217" s="83"/>
      <c r="CYV217" s="83"/>
      <c r="CYW217" s="83"/>
      <c r="CYX217" s="83"/>
      <c r="CYY217" s="83"/>
      <c r="CYZ217" s="83"/>
      <c r="CZA217" s="83"/>
      <c r="CZB217" s="83"/>
      <c r="CZC217" s="83"/>
      <c r="CZD217" s="83"/>
      <c r="CZE217" s="83"/>
      <c r="CZF217" s="83"/>
      <c r="CZG217" s="83"/>
      <c r="CZH217" s="83"/>
      <c r="CZI217" s="83"/>
      <c r="CZJ217" s="83"/>
      <c r="CZK217" s="83"/>
      <c r="CZL217" s="83"/>
      <c r="CZM217" s="83"/>
      <c r="CZN217" s="83"/>
      <c r="CZO217" s="83"/>
      <c r="CZP217" s="83"/>
      <c r="CZQ217" s="83"/>
      <c r="CZR217" s="83"/>
      <c r="CZS217" s="83"/>
      <c r="CZT217" s="83"/>
      <c r="CZU217" s="83"/>
      <c r="CZV217" s="83"/>
      <c r="CZW217" s="83"/>
      <c r="CZX217" s="83"/>
      <c r="CZY217" s="83"/>
      <c r="CZZ217" s="83"/>
      <c r="DAA217" s="83"/>
      <c r="DAB217" s="83"/>
      <c r="DAC217" s="83"/>
      <c r="DAD217" s="83"/>
      <c r="DAE217" s="83"/>
      <c r="DAF217" s="83"/>
      <c r="DAG217" s="83"/>
      <c r="DAH217" s="83"/>
      <c r="DAI217" s="83"/>
      <c r="DAJ217" s="83"/>
      <c r="DAK217" s="83"/>
      <c r="DAL217" s="83"/>
      <c r="DAM217" s="83"/>
      <c r="DAN217" s="83"/>
      <c r="DAO217" s="83"/>
      <c r="DAP217" s="83"/>
      <c r="DAQ217" s="83"/>
      <c r="DAR217" s="83"/>
      <c r="DAS217" s="83"/>
      <c r="DAT217" s="83"/>
      <c r="DAU217" s="83"/>
      <c r="DAV217" s="83"/>
      <c r="DAW217" s="83"/>
      <c r="DAX217" s="83"/>
      <c r="DAY217" s="83"/>
      <c r="DAZ217" s="83"/>
      <c r="DBA217" s="83"/>
      <c r="DBB217" s="83"/>
      <c r="DBC217" s="83"/>
      <c r="DBD217" s="83"/>
      <c r="DBE217" s="83"/>
      <c r="DBF217" s="83"/>
      <c r="DBG217" s="83"/>
      <c r="DBH217" s="83"/>
      <c r="DBI217" s="83"/>
      <c r="DBJ217" s="83"/>
      <c r="DBK217" s="83"/>
      <c r="DBL217" s="83"/>
      <c r="DBM217" s="83"/>
      <c r="DBN217" s="83"/>
      <c r="DBO217" s="83"/>
      <c r="DBP217" s="83"/>
      <c r="DBQ217" s="83"/>
      <c r="DBR217" s="83"/>
      <c r="DBS217" s="83"/>
      <c r="DBT217" s="83"/>
      <c r="DBU217" s="83"/>
      <c r="DBV217" s="83"/>
      <c r="DBW217" s="83"/>
      <c r="DBX217" s="83"/>
      <c r="DBY217" s="83"/>
      <c r="DBZ217" s="83"/>
      <c r="DCA217" s="83"/>
      <c r="DCB217" s="83"/>
      <c r="DCC217" s="83"/>
      <c r="DCD217" s="83"/>
      <c r="DCE217" s="83"/>
      <c r="DCF217" s="83"/>
      <c r="DCG217" s="83"/>
      <c r="DCH217" s="83"/>
      <c r="DCI217" s="83"/>
      <c r="DCJ217" s="83"/>
      <c r="DCK217" s="83"/>
      <c r="DCL217" s="83"/>
      <c r="DCM217" s="83"/>
      <c r="DCN217" s="83"/>
      <c r="DCO217" s="83"/>
      <c r="DCP217" s="83"/>
      <c r="DCQ217" s="83"/>
      <c r="DCR217" s="83"/>
      <c r="DCS217" s="83"/>
      <c r="DCT217" s="83"/>
      <c r="DCU217" s="83"/>
      <c r="DCV217" s="83"/>
      <c r="DCW217" s="83"/>
      <c r="DCX217" s="83"/>
      <c r="DCY217" s="83"/>
      <c r="DCZ217" s="83"/>
      <c r="DDA217" s="83"/>
      <c r="DDB217" s="83"/>
      <c r="DDC217" s="83"/>
      <c r="DDD217" s="83"/>
      <c r="DDE217" s="83"/>
      <c r="DDF217" s="83"/>
      <c r="DDG217" s="83"/>
      <c r="DDH217" s="83"/>
      <c r="DDI217" s="83"/>
      <c r="DDJ217" s="83"/>
      <c r="DDK217" s="83"/>
      <c r="DDL217" s="83"/>
      <c r="DDM217" s="83"/>
      <c r="DDN217" s="83"/>
      <c r="DDO217" s="83"/>
      <c r="DDP217" s="83"/>
      <c r="DDQ217" s="83"/>
      <c r="DDR217" s="83"/>
      <c r="DDS217" s="83"/>
      <c r="DDT217" s="83"/>
      <c r="DDU217" s="83"/>
      <c r="DDV217" s="83"/>
      <c r="DDW217" s="83"/>
      <c r="DDX217" s="83"/>
      <c r="DDY217" s="83"/>
      <c r="DDZ217" s="83"/>
      <c r="DEA217" s="83"/>
      <c r="DEB217" s="83"/>
      <c r="DEC217" s="83"/>
      <c r="DED217" s="83"/>
      <c r="DEE217" s="83"/>
      <c r="DEF217" s="83"/>
      <c r="DEG217" s="83"/>
      <c r="DEH217" s="83"/>
      <c r="DEI217" s="83"/>
      <c r="DEJ217" s="83"/>
      <c r="DEK217" s="83"/>
      <c r="DEL217" s="83"/>
      <c r="DEM217" s="83"/>
      <c r="DEN217" s="83"/>
      <c r="DEO217" s="83"/>
      <c r="DEP217" s="83"/>
      <c r="DEQ217" s="83"/>
      <c r="DER217" s="83"/>
      <c r="DES217" s="83"/>
      <c r="DET217" s="83"/>
      <c r="DEU217" s="83"/>
      <c r="DEV217" s="83"/>
      <c r="DEW217" s="83"/>
      <c r="DEX217" s="83"/>
      <c r="DEY217" s="83"/>
      <c r="DEZ217" s="83"/>
      <c r="DFA217" s="83"/>
      <c r="DFB217" s="83"/>
      <c r="DFC217" s="83"/>
      <c r="DFD217" s="83"/>
      <c r="DFE217" s="83"/>
      <c r="DFF217" s="83"/>
      <c r="DFG217" s="83"/>
      <c r="DFH217" s="83"/>
      <c r="DFI217" s="83"/>
      <c r="DFJ217" s="83"/>
      <c r="DFK217" s="83"/>
      <c r="DFL217" s="83"/>
      <c r="DFM217" s="83"/>
      <c r="DFN217" s="83"/>
      <c r="DFO217" s="83"/>
      <c r="DFP217" s="83"/>
      <c r="DFQ217" s="83"/>
      <c r="DFR217" s="83"/>
      <c r="DFS217" s="83"/>
      <c r="DFT217" s="83"/>
      <c r="DFU217" s="83"/>
      <c r="DFV217" s="83"/>
      <c r="DFW217" s="83"/>
      <c r="DFX217" s="83"/>
      <c r="DFY217" s="83"/>
      <c r="DFZ217" s="83"/>
      <c r="DGA217" s="83"/>
      <c r="DGB217" s="83"/>
      <c r="DGC217" s="83"/>
      <c r="DGD217" s="83"/>
      <c r="DGE217" s="83"/>
      <c r="DGF217" s="83"/>
      <c r="DGG217" s="83"/>
      <c r="DGH217" s="83"/>
      <c r="DGI217" s="83"/>
      <c r="DGJ217" s="83"/>
      <c r="DGK217" s="83"/>
      <c r="DGL217" s="83"/>
      <c r="DGM217" s="83"/>
      <c r="DGN217" s="83"/>
      <c r="DGO217" s="83"/>
      <c r="DGP217" s="83"/>
      <c r="DGQ217" s="83"/>
      <c r="DGR217" s="83"/>
      <c r="DGS217" s="83"/>
      <c r="DGT217" s="83"/>
      <c r="DGU217" s="83"/>
      <c r="DGV217" s="83"/>
      <c r="DGW217" s="83"/>
      <c r="DGX217" s="83"/>
      <c r="DGY217" s="83"/>
      <c r="DGZ217" s="83"/>
      <c r="DHA217" s="83"/>
      <c r="DHB217" s="83"/>
      <c r="DHC217" s="83"/>
      <c r="DHD217" s="83"/>
      <c r="DHE217" s="83"/>
      <c r="DHF217" s="83"/>
      <c r="DHG217" s="83"/>
      <c r="DHH217" s="83"/>
      <c r="DHI217" s="83"/>
      <c r="DHJ217" s="83"/>
      <c r="DHK217" s="83"/>
      <c r="DHL217" s="83"/>
      <c r="DHM217" s="83"/>
      <c r="DHN217" s="83"/>
      <c r="DHO217" s="83"/>
      <c r="DHP217" s="83"/>
      <c r="DHQ217" s="83"/>
      <c r="DHR217" s="83"/>
      <c r="DHS217" s="83"/>
      <c r="DHT217" s="83"/>
      <c r="DHU217" s="83"/>
      <c r="DHV217" s="83"/>
      <c r="DHW217" s="83"/>
      <c r="DHX217" s="83"/>
      <c r="DHY217" s="83"/>
      <c r="DHZ217" s="83"/>
      <c r="DIA217" s="83"/>
      <c r="DIB217" s="83"/>
      <c r="DIC217" s="83"/>
      <c r="DID217" s="83"/>
      <c r="DIE217" s="83"/>
      <c r="DIF217" s="83"/>
      <c r="DIG217" s="83"/>
      <c r="DIH217" s="83"/>
      <c r="DII217" s="83"/>
      <c r="DIJ217" s="83"/>
      <c r="DIK217" s="83"/>
      <c r="DIL217" s="83"/>
      <c r="DIM217" s="83"/>
      <c r="DIN217" s="83"/>
      <c r="DIO217" s="83"/>
      <c r="DIP217" s="83"/>
      <c r="DIQ217" s="83"/>
      <c r="DIR217" s="83"/>
      <c r="DIS217" s="83"/>
      <c r="DIT217" s="83"/>
      <c r="DIU217" s="83"/>
      <c r="DIV217" s="83"/>
      <c r="DIW217" s="83"/>
      <c r="DIX217" s="83"/>
      <c r="DIY217" s="83"/>
      <c r="DIZ217" s="83"/>
      <c r="DJA217" s="83"/>
      <c r="DJB217" s="83"/>
      <c r="DJC217" s="83"/>
      <c r="DJD217" s="83"/>
      <c r="DJE217" s="83"/>
      <c r="DJF217" s="83"/>
      <c r="DJG217" s="83"/>
      <c r="DJH217" s="83"/>
      <c r="DJI217" s="83"/>
      <c r="DJJ217" s="83"/>
      <c r="DJK217" s="83"/>
      <c r="DJL217" s="83"/>
      <c r="DJM217" s="83"/>
      <c r="DJN217" s="83"/>
      <c r="DJO217" s="83"/>
      <c r="DJP217" s="83"/>
      <c r="DJQ217" s="83"/>
      <c r="DJR217" s="83"/>
      <c r="DJS217" s="83"/>
      <c r="DJT217" s="83"/>
      <c r="DJU217" s="83"/>
      <c r="DJV217" s="83"/>
      <c r="DJW217" s="83"/>
      <c r="DJX217" s="83"/>
      <c r="DJY217" s="83"/>
      <c r="DJZ217" s="83"/>
      <c r="DKA217" s="83"/>
      <c r="DKB217" s="83"/>
      <c r="DKC217" s="83"/>
      <c r="DKD217" s="83"/>
      <c r="DKE217" s="83"/>
      <c r="DKF217" s="83"/>
      <c r="DKG217" s="83"/>
      <c r="DKH217" s="83"/>
      <c r="DKI217" s="83"/>
      <c r="DKJ217" s="83"/>
      <c r="DKK217" s="83"/>
      <c r="DKL217" s="83"/>
      <c r="DKM217" s="83"/>
      <c r="DKN217" s="83"/>
      <c r="DKO217" s="83"/>
      <c r="DKP217" s="83"/>
      <c r="DKQ217" s="83"/>
      <c r="DKR217" s="83"/>
      <c r="DKS217" s="83"/>
      <c r="DKT217" s="83"/>
      <c r="DKU217" s="83"/>
      <c r="DKV217" s="83"/>
      <c r="DKW217" s="83"/>
      <c r="DKX217" s="83"/>
      <c r="DKY217" s="83"/>
      <c r="DKZ217" s="83"/>
      <c r="DLA217" s="83"/>
      <c r="DLB217" s="83"/>
      <c r="DLC217" s="83"/>
      <c r="DLD217" s="83"/>
      <c r="DLE217" s="83"/>
      <c r="DLF217" s="83"/>
      <c r="DLG217" s="83"/>
      <c r="DLH217" s="83"/>
      <c r="DLI217" s="83"/>
      <c r="DLJ217" s="83"/>
      <c r="DLK217" s="83"/>
      <c r="DLL217" s="83"/>
      <c r="DLM217" s="83"/>
      <c r="DLN217" s="83"/>
      <c r="DLO217" s="83"/>
      <c r="DLP217" s="83"/>
      <c r="DLQ217" s="83"/>
      <c r="DLR217" s="83"/>
      <c r="DLS217" s="83"/>
      <c r="DLT217" s="83"/>
      <c r="DLU217" s="83"/>
      <c r="DLV217" s="83"/>
      <c r="DLW217" s="83"/>
      <c r="DLX217" s="83"/>
      <c r="DLY217" s="83"/>
      <c r="DLZ217" s="83"/>
      <c r="DMA217" s="83"/>
      <c r="DMB217" s="83"/>
      <c r="DMC217" s="83"/>
      <c r="DMD217" s="83"/>
      <c r="DME217" s="83"/>
      <c r="DMF217" s="83"/>
      <c r="DMG217" s="83"/>
      <c r="DMH217" s="83"/>
      <c r="DMI217" s="83"/>
      <c r="DMJ217" s="83"/>
      <c r="DMK217" s="83"/>
      <c r="DML217" s="83"/>
      <c r="DMM217" s="83"/>
      <c r="DMN217" s="83"/>
      <c r="DMO217" s="83"/>
      <c r="DMP217" s="83"/>
      <c r="DMQ217" s="83"/>
      <c r="DMR217" s="83"/>
      <c r="DMS217" s="83"/>
      <c r="DMT217" s="83"/>
      <c r="DMU217" s="83"/>
      <c r="DMV217" s="83"/>
      <c r="DMW217" s="83"/>
      <c r="DMX217" s="83"/>
      <c r="DMY217" s="83"/>
      <c r="DMZ217" s="83"/>
      <c r="DNA217" s="83"/>
      <c r="DNB217" s="83"/>
      <c r="DNC217" s="83"/>
      <c r="DND217" s="83"/>
      <c r="DNE217" s="83"/>
      <c r="DNF217" s="83"/>
      <c r="DNG217" s="83"/>
      <c r="DNH217" s="83"/>
      <c r="DNI217" s="83"/>
      <c r="DNJ217" s="83"/>
      <c r="DNK217" s="83"/>
      <c r="DNL217" s="83"/>
      <c r="DNM217" s="83"/>
      <c r="DNN217" s="83"/>
      <c r="DNO217" s="83"/>
      <c r="DNP217" s="83"/>
      <c r="DNQ217" s="83"/>
      <c r="DNR217" s="83"/>
      <c r="DNS217" s="83"/>
      <c r="DNT217" s="83"/>
      <c r="DNU217" s="83"/>
      <c r="DNV217" s="83"/>
      <c r="DNW217" s="83"/>
      <c r="DNX217" s="83"/>
      <c r="DNY217" s="83"/>
      <c r="DNZ217" s="83"/>
      <c r="DOA217" s="83"/>
      <c r="DOB217" s="83"/>
      <c r="DOC217" s="83"/>
      <c r="DOD217" s="83"/>
      <c r="DOE217" s="83"/>
      <c r="DOF217" s="83"/>
      <c r="DOG217" s="83"/>
      <c r="DOH217" s="83"/>
      <c r="DOI217" s="83"/>
      <c r="DOJ217" s="83"/>
      <c r="DOK217" s="83"/>
      <c r="DOL217" s="83"/>
      <c r="DOM217" s="83"/>
      <c r="DON217" s="83"/>
      <c r="DOO217" s="83"/>
      <c r="DOP217" s="83"/>
      <c r="DOQ217" s="83"/>
      <c r="DOR217" s="83"/>
      <c r="DOS217" s="83"/>
      <c r="DOT217" s="83"/>
      <c r="DOU217" s="83"/>
      <c r="DOV217" s="83"/>
      <c r="DOW217" s="83"/>
      <c r="DOX217" s="83"/>
      <c r="DOY217" s="83"/>
      <c r="DOZ217" s="83"/>
      <c r="DPA217" s="83"/>
      <c r="DPB217" s="83"/>
      <c r="DPC217" s="83"/>
      <c r="DPD217" s="83"/>
      <c r="DPE217" s="83"/>
      <c r="DPF217" s="83"/>
      <c r="DPG217" s="83"/>
      <c r="DPH217" s="83"/>
      <c r="DPI217" s="83"/>
      <c r="DPJ217" s="83"/>
      <c r="DPK217" s="83"/>
      <c r="DPL217" s="83"/>
      <c r="DPM217" s="83"/>
      <c r="DPN217" s="83"/>
      <c r="DPO217" s="83"/>
      <c r="DPP217" s="83"/>
      <c r="DPQ217" s="83"/>
      <c r="DPR217" s="83"/>
      <c r="DPS217" s="83"/>
      <c r="DPT217" s="83"/>
      <c r="DPU217" s="83"/>
      <c r="DPV217" s="83"/>
      <c r="DPW217" s="83"/>
      <c r="DPX217" s="83"/>
      <c r="DPY217" s="83"/>
      <c r="DPZ217" s="83"/>
      <c r="DQA217" s="83"/>
      <c r="DQB217" s="83"/>
      <c r="DQC217" s="83"/>
      <c r="DQD217" s="83"/>
      <c r="DQE217" s="83"/>
      <c r="DQF217" s="83"/>
      <c r="DQG217" s="83"/>
      <c r="DQH217" s="83"/>
      <c r="DQI217" s="83"/>
      <c r="DQJ217" s="83"/>
      <c r="DQK217" s="83"/>
      <c r="DQL217" s="83"/>
      <c r="DQM217" s="83"/>
      <c r="DQN217" s="83"/>
      <c r="DQO217" s="83"/>
      <c r="DQP217" s="83"/>
      <c r="DQQ217" s="83"/>
      <c r="DQR217" s="83"/>
      <c r="DQS217" s="83"/>
      <c r="DQT217" s="83"/>
      <c r="DQU217" s="83"/>
      <c r="DQV217" s="83"/>
      <c r="DQW217" s="83"/>
      <c r="DQX217" s="83"/>
      <c r="DQY217" s="83"/>
      <c r="DQZ217" s="83"/>
      <c r="DRA217" s="83"/>
      <c r="DRB217" s="83"/>
      <c r="DRC217" s="83"/>
      <c r="DRD217" s="83"/>
      <c r="DRE217" s="83"/>
      <c r="DRF217" s="83"/>
      <c r="DRG217" s="83"/>
      <c r="DRH217" s="83"/>
      <c r="DRI217" s="83"/>
      <c r="DRJ217" s="83"/>
      <c r="DRK217" s="83"/>
      <c r="DRL217" s="83"/>
      <c r="DRM217" s="83"/>
      <c r="DRN217" s="83"/>
      <c r="DRO217" s="83"/>
      <c r="DRP217" s="83"/>
      <c r="DRQ217" s="83"/>
      <c r="DRR217" s="83"/>
      <c r="DRS217" s="83"/>
      <c r="DRT217" s="83"/>
      <c r="DRU217" s="83"/>
      <c r="DRV217" s="83"/>
      <c r="DRW217" s="83"/>
      <c r="DRX217" s="83"/>
      <c r="DRY217" s="83"/>
      <c r="DRZ217" s="83"/>
      <c r="DSA217" s="83"/>
      <c r="DSB217" s="83"/>
      <c r="DSC217" s="83"/>
      <c r="DSD217" s="83"/>
      <c r="DSE217" s="83"/>
      <c r="DSF217" s="83"/>
      <c r="DSG217" s="83"/>
      <c r="DSH217" s="83"/>
      <c r="DSI217" s="83"/>
      <c r="DSJ217" s="83"/>
      <c r="DSK217" s="83"/>
      <c r="DSL217" s="83"/>
      <c r="DSM217" s="83"/>
      <c r="DSN217" s="83"/>
      <c r="DSO217" s="83"/>
      <c r="DSP217" s="83"/>
      <c r="DSQ217" s="83"/>
      <c r="DSR217" s="83"/>
      <c r="DSS217" s="83"/>
      <c r="DST217" s="83"/>
      <c r="DSU217" s="83"/>
      <c r="DSV217" s="83"/>
      <c r="DSW217" s="83"/>
      <c r="DSX217" s="83"/>
      <c r="DSY217" s="83"/>
      <c r="DSZ217" s="83"/>
      <c r="DTA217" s="83"/>
      <c r="DTB217" s="83"/>
      <c r="DTC217" s="83"/>
      <c r="DTD217" s="83"/>
      <c r="DTE217" s="83"/>
      <c r="DTF217" s="83"/>
      <c r="DTG217" s="83"/>
      <c r="DTH217" s="83"/>
      <c r="DTI217" s="83"/>
      <c r="DTJ217" s="83"/>
      <c r="DTK217" s="83"/>
      <c r="DTL217" s="83"/>
      <c r="DTM217" s="83"/>
      <c r="DTN217" s="83"/>
      <c r="DTO217" s="83"/>
      <c r="DTP217" s="83"/>
      <c r="DTQ217" s="83"/>
      <c r="DTR217" s="83"/>
      <c r="DTS217" s="83"/>
      <c r="DTT217" s="83"/>
      <c r="DTU217" s="83"/>
      <c r="DTV217" s="83"/>
      <c r="DTW217" s="83"/>
      <c r="DTX217" s="83"/>
      <c r="DTY217" s="83"/>
      <c r="DTZ217" s="83"/>
      <c r="DUA217" s="83"/>
      <c r="DUB217" s="83"/>
      <c r="DUC217" s="83"/>
      <c r="DUD217" s="83"/>
      <c r="DUE217" s="83"/>
      <c r="DUF217" s="83"/>
      <c r="DUG217" s="83"/>
      <c r="DUH217" s="83"/>
      <c r="DUI217" s="83"/>
      <c r="DUJ217" s="83"/>
      <c r="DUK217" s="83"/>
      <c r="DUL217" s="83"/>
      <c r="DUM217" s="83"/>
      <c r="DUN217" s="83"/>
      <c r="DUO217" s="83"/>
      <c r="DUP217" s="83"/>
      <c r="DUQ217" s="83"/>
      <c r="DUR217" s="83"/>
      <c r="DUS217" s="83"/>
      <c r="DUT217" s="83"/>
      <c r="DUU217" s="83"/>
      <c r="DUV217" s="83"/>
      <c r="DUW217" s="83"/>
      <c r="DUX217" s="83"/>
      <c r="DUY217" s="83"/>
      <c r="DUZ217" s="83"/>
      <c r="DVA217" s="83"/>
      <c r="DVB217" s="83"/>
      <c r="DVC217" s="83"/>
      <c r="DVD217" s="83"/>
      <c r="DVE217" s="83"/>
      <c r="DVF217" s="83"/>
      <c r="DVG217" s="83"/>
      <c r="DVH217" s="83"/>
      <c r="DVI217" s="83"/>
      <c r="DVJ217" s="83"/>
      <c r="DVK217" s="83"/>
      <c r="DVL217" s="83"/>
      <c r="DVM217" s="83"/>
      <c r="DVN217" s="83"/>
      <c r="DVO217" s="83"/>
      <c r="DVP217" s="83"/>
      <c r="DVQ217" s="83"/>
      <c r="DVR217" s="83"/>
      <c r="DVS217" s="83"/>
      <c r="DVT217" s="83"/>
      <c r="DVU217" s="83"/>
      <c r="DVV217" s="83"/>
      <c r="DVW217" s="83"/>
      <c r="DVX217" s="83"/>
      <c r="DVY217" s="83"/>
      <c r="DVZ217" s="83"/>
      <c r="DWA217" s="83"/>
      <c r="DWB217" s="83"/>
      <c r="DWC217" s="83"/>
      <c r="DWD217" s="83"/>
      <c r="DWE217" s="83"/>
      <c r="DWF217" s="83"/>
      <c r="DWG217" s="83"/>
      <c r="DWH217" s="83"/>
      <c r="DWI217" s="83"/>
      <c r="DWJ217" s="83"/>
      <c r="DWK217" s="83"/>
      <c r="DWL217" s="83"/>
      <c r="DWM217" s="83"/>
      <c r="DWN217" s="83"/>
      <c r="DWO217" s="83"/>
      <c r="DWP217" s="83"/>
      <c r="DWQ217" s="83"/>
      <c r="DWR217" s="83"/>
      <c r="DWS217" s="83"/>
      <c r="DWT217" s="83"/>
      <c r="DWU217" s="83"/>
      <c r="DWV217" s="83"/>
      <c r="DWW217" s="83"/>
      <c r="DWX217" s="83"/>
      <c r="DWY217" s="83"/>
      <c r="DWZ217" s="83"/>
      <c r="DXA217" s="83"/>
      <c r="DXB217" s="83"/>
      <c r="DXC217" s="83"/>
      <c r="DXD217" s="83"/>
      <c r="DXE217" s="83"/>
      <c r="DXF217" s="83"/>
      <c r="DXG217" s="83"/>
      <c r="DXH217" s="83"/>
      <c r="DXI217" s="83"/>
      <c r="DXJ217" s="83"/>
      <c r="DXK217" s="83"/>
      <c r="DXL217" s="83"/>
      <c r="DXM217" s="83"/>
      <c r="DXN217" s="83"/>
      <c r="DXO217" s="83"/>
      <c r="DXP217" s="83"/>
      <c r="DXQ217" s="83"/>
      <c r="DXR217" s="83"/>
      <c r="DXS217" s="83"/>
      <c r="DXT217" s="83"/>
      <c r="DXU217" s="83"/>
      <c r="DXV217" s="83"/>
      <c r="DXW217" s="83"/>
      <c r="DXX217" s="83"/>
      <c r="DXY217" s="83"/>
      <c r="DXZ217" s="83"/>
      <c r="DYA217" s="83"/>
      <c r="DYB217" s="83"/>
      <c r="DYC217" s="83"/>
      <c r="DYD217" s="83"/>
      <c r="DYE217" s="83"/>
      <c r="DYF217" s="83"/>
      <c r="DYG217" s="83"/>
      <c r="DYH217" s="83"/>
      <c r="DYI217" s="83"/>
      <c r="DYJ217" s="83"/>
      <c r="DYK217" s="83"/>
      <c r="DYL217" s="83"/>
      <c r="DYM217" s="83"/>
      <c r="DYN217" s="83"/>
      <c r="DYO217" s="83"/>
      <c r="DYP217" s="83"/>
      <c r="DYQ217" s="83"/>
      <c r="DYR217" s="83"/>
      <c r="DYS217" s="83"/>
      <c r="DYT217" s="83"/>
      <c r="DYU217" s="83"/>
      <c r="DYV217" s="83"/>
      <c r="DYW217" s="83"/>
      <c r="DYX217" s="83"/>
      <c r="DYY217" s="83"/>
      <c r="DYZ217" s="83"/>
      <c r="DZA217" s="83"/>
      <c r="DZB217" s="83"/>
      <c r="DZC217" s="83"/>
      <c r="DZD217" s="83"/>
      <c r="DZE217" s="83"/>
      <c r="DZF217" s="83"/>
      <c r="DZG217" s="83"/>
      <c r="DZH217" s="83"/>
      <c r="DZI217" s="83"/>
      <c r="DZJ217" s="83"/>
      <c r="DZK217" s="83"/>
      <c r="DZL217" s="83"/>
      <c r="DZM217" s="83"/>
      <c r="DZN217" s="83"/>
      <c r="DZO217" s="83"/>
      <c r="DZP217" s="83"/>
      <c r="DZQ217" s="83"/>
      <c r="DZR217" s="83"/>
      <c r="DZS217" s="83"/>
      <c r="DZT217" s="83"/>
      <c r="DZU217" s="83"/>
      <c r="DZV217" s="83"/>
      <c r="DZW217" s="83"/>
      <c r="DZX217" s="83"/>
      <c r="DZY217" s="83"/>
      <c r="DZZ217" s="83"/>
      <c r="EAA217" s="83"/>
      <c r="EAB217" s="83"/>
      <c r="EAC217" s="83"/>
      <c r="EAD217" s="83"/>
      <c r="EAE217" s="83"/>
      <c r="EAF217" s="83"/>
      <c r="EAG217" s="83"/>
      <c r="EAH217" s="83"/>
      <c r="EAI217" s="83"/>
      <c r="EAJ217" s="83"/>
      <c r="EAK217" s="83"/>
      <c r="EAL217" s="83"/>
      <c r="EAM217" s="83"/>
      <c r="EAN217" s="83"/>
      <c r="EAO217" s="83"/>
      <c r="EAP217" s="83"/>
      <c r="EAQ217" s="83"/>
      <c r="EAR217" s="83"/>
      <c r="EAS217" s="83"/>
      <c r="EAT217" s="83"/>
      <c r="EAU217" s="83"/>
      <c r="EAV217" s="83"/>
      <c r="EAW217" s="83"/>
      <c r="EAX217" s="83"/>
      <c r="EAY217" s="83"/>
      <c r="EAZ217" s="83"/>
      <c r="EBA217" s="83"/>
      <c r="EBB217" s="83"/>
      <c r="EBC217" s="83"/>
      <c r="EBD217" s="83"/>
      <c r="EBE217" s="83"/>
      <c r="EBF217" s="83"/>
      <c r="EBG217" s="83"/>
      <c r="EBH217" s="83"/>
      <c r="EBI217" s="83"/>
      <c r="EBJ217" s="83"/>
      <c r="EBK217" s="83"/>
      <c r="EBL217" s="83"/>
      <c r="EBM217" s="83"/>
      <c r="EBN217" s="83"/>
      <c r="EBO217" s="83"/>
      <c r="EBP217" s="83"/>
      <c r="EBQ217" s="83"/>
      <c r="EBR217" s="83"/>
      <c r="EBS217" s="83"/>
      <c r="EBT217" s="83"/>
      <c r="EBU217" s="83"/>
      <c r="EBV217" s="83"/>
      <c r="EBW217" s="83"/>
      <c r="EBX217" s="83"/>
      <c r="EBY217" s="83"/>
      <c r="EBZ217" s="83"/>
      <c r="ECA217" s="83"/>
      <c r="ECB217" s="83"/>
      <c r="ECC217" s="83"/>
      <c r="ECD217" s="83"/>
      <c r="ECE217" s="83"/>
      <c r="ECF217" s="83"/>
      <c r="ECG217" s="83"/>
      <c r="ECH217" s="83"/>
      <c r="ECI217" s="83"/>
      <c r="ECJ217" s="83"/>
      <c r="ECK217" s="83"/>
      <c r="ECL217" s="83"/>
      <c r="ECM217" s="83"/>
      <c r="ECN217" s="83"/>
      <c r="ECO217" s="83"/>
      <c r="ECP217" s="83"/>
      <c r="ECQ217" s="83"/>
      <c r="ECR217" s="83"/>
      <c r="ECS217" s="83"/>
      <c r="ECT217" s="83"/>
      <c r="ECU217" s="83"/>
      <c r="ECV217" s="83"/>
      <c r="ECW217" s="83"/>
      <c r="ECX217" s="83"/>
      <c r="ECY217" s="83"/>
      <c r="ECZ217" s="83"/>
      <c r="EDA217" s="83"/>
      <c r="EDB217" s="83"/>
      <c r="EDC217" s="83"/>
      <c r="EDD217" s="83"/>
      <c r="EDE217" s="83"/>
      <c r="EDF217" s="83"/>
      <c r="EDG217" s="83"/>
      <c r="EDH217" s="83"/>
      <c r="EDI217" s="83"/>
      <c r="EDJ217" s="83"/>
      <c r="EDK217" s="83"/>
      <c r="EDL217" s="83"/>
      <c r="EDM217" s="83"/>
      <c r="EDN217" s="83"/>
      <c r="EDO217" s="83"/>
      <c r="EDP217" s="83"/>
      <c r="EDQ217" s="83"/>
      <c r="EDR217" s="83"/>
      <c r="EDS217" s="83"/>
      <c r="EDT217" s="83"/>
      <c r="EDU217" s="83"/>
      <c r="EDV217" s="83"/>
      <c r="EDW217" s="83"/>
      <c r="EDX217" s="83"/>
      <c r="EDY217" s="83"/>
      <c r="EDZ217" s="83"/>
      <c r="EEA217" s="83"/>
      <c r="EEB217" s="83"/>
      <c r="EEC217" s="83"/>
      <c r="EED217" s="83"/>
      <c r="EEE217" s="83"/>
      <c r="EEF217" s="83"/>
      <c r="EEG217" s="83"/>
      <c r="EEH217" s="83"/>
      <c r="EEI217" s="83"/>
      <c r="EEJ217" s="83"/>
      <c r="EEK217" s="83"/>
      <c r="EEL217" s="83"/>
      <c r="EEM217" s="83"/>
      <c r="EEN217" s="83"/>
      <c r="EEO217" s="83"/>
      <c r="EEP217" s="83"/>
      <c r="EEQ217" s="83"/>
      <c r="EER217" s="83"/>
      <c r="EES217" s="83"/>
      <c r="EET217" s="83"/>
      <c r="EEU217" s="83"/>
      <c r="EEV217" s="83"/>
      <c r="EEW217" s="83"/>
      <c r="EEX217" s="83"/>
      <c r="EEY217" s="83"/>
      <c r="EEZ217" s="83"/>
      <c r="EFA217" s="83"/>
      <c r="EFB217" s="83"/>
      <c r="EFC217" s="83"/>
      <c r="EFD217" s="83"/>
      <c r="EFE217" s="83"/>
      <c r="EFF217" s="83"/>
      <c r="EFG217" s="83"/>
      <c r="EFH217" s="83"/>
      <c r="EFI217" s="83"/>
      <c r="EFJ217" s="83"/>
      <c r="EFK217" s="83"/>
      <c r="EFL217" s="83"/>
      <c r="EFM217" s="83"/>
      <c r="EFN217" s="83"/>
      <c r="EFO217" s="83"/>
      <c r="EFP217" s="83"/>
      <c r="EFQ217" s="83"/>
      <c r="EFR217" s="83"/>
      <c r="EFS217" s="83"/>
      <c r="EFT217" s="83"/>
      <c r="EFU217" s="83"/>
      <c r="EFV217" s="83"/>
      <c r="EFW217" s="83"/>
      <c r="EFX217" s="83"/>
      <c r="EFY217" s="83"/>
      <c r="EFZ217" s="83"/>
      <c r="EGA217" s="83"/>
      <c r="EGB217" s="83"/>
      <c r="EGC217" s="83"/>
      <c r="EGD217" s="83"/>
      <c r="EGE217" s="83"/>
      <c r="EGF217" s="83"/>
      <c r="EGG217" s="83"/>
      <c r="EGH217" s="83"/>
      <c r="EGI217" s="83"/>
      <c r="EGJ217" s="83"/>
      <c r="EGK217" s="83"/>
      <c r="EGL217" s="83"/>
      <c r="EGM217" s="83"/>
      <c r="EGN217" s="83"/>
      <c r="EGO217" s="83"/>
      <c r="EGP217" s="83"/>
      <c r="EGQ217" s="83"/>
      <c r="EGR217" s="83"/>
      <c r="EGS217" s="83"/>
      <c r="EGT217" s="83"/>
      <c r="EGU217" s="83"/>
      <c r="EGV217" s="83"/>
      <c r="EGW217" s="83"/>
      <c r="EGX217" s="83"/>
      <c r="EGY217" s="83"/>
      <c r="EGZ217" s="83"/>
      <c r="EHA217" s="83"/>
      <c r="EHB217" s="83"/>
      <c r="EHC217" s="83"/>
      <c r="EHD217" s="83"/>
      <c r="EHE217" s="83"/>
      <c r="EHF217" s="83"/>
      <c r="EHG217" s="83"/>
      <c r="EHH217" s="83"/>
      <c r="EHI217" s="83"/>
      <c r="EHJ217" s="83"/>
      <c r="EHK217" s="83"/>
      <c r="EHL217" s="83"/>
      <c r="EHM217" s="83"/>
      <c r="EHN217" s="83"/>
      <c r="EHO217" s="83"/>
      <c r="EHP217" s="83"/>
      <c r="EHQ217" s="83"/>
      <c r="EHR217" s="83"/>
      <c r="EHS217" s="83"/>
      <c r="EHT217" s="83"/>
      <c r="EHU217" s="83"/>
      <c r="EHV217" s="83"/>
      <c r="EHW217" s="83"/>
      <c r="EHX217" s="83"/>
      <c r="EHY217" s="83"/>
      <c r="EHZ217" s="83"/>
      <c r="EIA217" s="83"/>
      <c r="EIB217" s="83"/>
      <c r="EIC217" s="83"/>
      <c r="EID217" s="83"/>
      <c r="EIE217" s="83"/>
      <c r="EIF217" s="83"/>
      <c r="EIG217" s="83"/>
      <c r="EIH217" s="83"/>
      <c r="EII217" s="83"/>
      <c r="EIJ217" s="83"/>
      <c r="EIK217" s="83"/>
      <c r="EIL217" s="83"/>
      <c r="EIM217" s="83"/>
      <c r="EIN217" s="83"/>
    </row>
    <row r="218" spans="1:3628" customFormat="1" ht="7.5" customHeight="1" x14ac:dyDescent="0.25">
      <c r="A218" s="121"/>
      <c r="B218" s="49"/>
      <c r="C218" s="49"/>
      <c r="D218" s="92"/>
      <c r="E218" s="49"/>
      <c r="F218" s="49"/>
      <c r="G218" s="49"/>
      <c r="H218" s="49"/>
      <c r="I218" s="49"/>
      <c r="J218" s="49"/>
      <c r="K218" s="49"/>
      <c r="L218" s="49"/>
    </row>
    <row r="219" spans="1:3628" s="28" customFormat="1" x14ac:dyDescent="0.25">
      <c r="A219" s="127" t="s">
        <v>162</v>
      </c>
      <c r="B219" s="128"/>
      <c r="C219" s="128"/>
      <c r="D219" s="129"/>
      <c r="E219" s="128"/>
      <c r="F219" s="128"/>
      <c r="G219" s="128"/>
      <c r="H219" s="49"/>
      <c r="I219" s="128"/>
      <c r="J219" s="128"/>
      <c r="K219" s="128"/>
      <c r="L219" s="49"/>
    </row>
    <row r="220" spans="1:3628" customFormat="1" x14ac:dyDescent="0.25">
      <c r="A220" s="35" t="str">
        <f>A208</f>
        <v>Balance brought forward from 2022-2023Administration</v>
      </c>
      <c r="B220" s="130"/>
      <c r="C220" s="130"/>
      <c r="D220" s="131"/>
      <c r="E220" s="130"/>
      <c r="F220" s="130"/>
      <c r="G220" s="115">
        <v>2627.79</v>
      </c>
      <c r="H220" s="59"/>
      <c r="I220" s="130"/>
      <c r="J220" s="130"/>
      <c r="K220" s="115"/>
      <c r="L220" s="49"/>
    </row>
    <row r="221" spans="1:3628" customFormat="1" x14ac:dyDescent="0.25">
      <c r="A221" s="46" t="s">
        <v>163</v>
      </c>
      <c r="B221" s="47"/>
      <c r="C221" s="47"/>
      <c r="D221" s="48"/>
      <c r="E221" s="47"/>
      <c r="F221" s="47"/>
      <c r="G221" s="47"/>
      <c r="H221" s="49"/>
      <c r="I221" s="47"/>
      <c r="J221" s="47"/>
      <c r="K221" s="47"/>
      <c r="L221" s="49"/>
    </row>
    <row r="222" spans="1:3628" customFormat="1" x14ac:dyDescent="0.25">
      <c r="A222" s="63" t="s">
        <v>164</v>
      </c>
      <c r="B222" s="56"/>
      <c r="C222" s="56">
        <v>0</v>
      </c>
      <c r="D222" s="78"/>
      <c r="E222" s="56"/>
      <c r="F222" s="56">
        <v>0</v>
      </c>
      <c r="G222" s="56"/>
      <c r="H222" s="49"/>
      <c r="I222" s="56"/>
      <c r="J222" s="56">
        <v>0</v>
      </c>
      <c r="K222" s="56"/>
      <c r="L222" s="49"/>
    </row>
    <row r="223" spans="1:3628" customFormat="1" ht="18.75" thickBot="1" x14ac:dyDescent="0.3">
      <c r="A223" s="63"/>
      <c r="B223" s="56"/>
      <c r="C223" s="56"/>
      <c r="D223" s="78"/>
      <c r="E223" s="56"/>
      <c r="F223" s="56"/>
      <c r="G223" s="56"/>
      <c r="H223" s="49"/>
      <c r="I223" s="56"/>
      <c r="J223" s="56"/>
      <c r="K223" s="56"/>
      <c r="L223" s="49"/>
    </row>
    <row r="224" spans="1:3628" s="103" customFormat="1" ht="19.5" thickTop="1" thickBot="1" x14ac:dyDescent="0.3">
      <c r="A224" s="101" t="s">
        <v>165</v>
      </c>
      <c r="B224" s="102">
        <f>SUM(B221:B222)</f>
        <v>0</v>
      </c>
      <c r="C224" s="102">
        <v>0</v>
      </c>
      <c r="D224" s="102">
        <v>0</v>
      </c>
      <c r="E224" s="102">
        <v>0</v>
      </c>
      <c r="F224" s="102">
        <f>SUM(F221:F223)</f>
        <v>0</v>
      </c>
      <c r="G224" s="102">
        <f>G220+E224-F224</f>
        <v>2627.79</v>
      </c>
      <c r="H224" s="102">
        <v>0</v>
      </c>
      <c r="I224" s="102">
        <f>SUM(I221:I222)</f>
        <v>0</v>
      </c>
      <c r="J224" s="102">
        <f>SUM(J221:J222)</f>
        <v>0</v>
      </c>
      <c r="K224" s="102">
        <f>G224+I224-J224</f>
        <v>2627.79</v>
      </c>
      <c r="L224" s="82">
        <f>I224-J224</f>
        <v>0</v>
      </c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83"/>
      <c r="GD224" s="83"/>
      <c r="GE224" s="83"/>
      <c r="GF224" s="83"/>
      <c r="GG224" s="83"/>
      <c r="GH224" s="83"/>
      <c r="GI224" s="83"/>
      <c r="GJ224" s="83"/>
      <c r="GK224" s="83"/>
      <c r="GL224" s="83"/>
      <c r="GM224" s="83"/>
      <c r="GN224" s="83"/>
      <c r="GO224" s="83"/>
      <c r="GP224" s="83"/>
      <c r="GQ224" s="83"/>
      <c r="GR224" s="83"/>
      <c r="GS224" s="83"/>
      <c r="GT224" s="83"/>
      <c r="GU224" s="83"/>
      <c r="GV224" s="83"/>
      <c r="GW224" s="83"/>
      <c r="GX224" s="83"/>
      <c r="GY224" s="83"/>
      <c r="GZ224" s="83"/>
      <c r="HA224" s="83"/>
      <c r="HB224" s="83"/>
      <c r="HC224" s="83"/>
      <c r="HD224" s="83"/>
      <c r="HE224" s="83"/>
      <c r="HF224" s="83"/>
      <c r="HG224" s="83"/>
      <c r="HH224" s="83"/>
      <c r="HI224" s="83"/>
      <c r="HJ224" s="83"/>
      <c r="HK224" s="83"/>
      <c r="HL224" s="83"/>
      <c r="HM224" s="83"/>
      <c r="HN224" s="83"/>
      <c r="HO224" s="83"/>
      <c r="HP224" s="83"/>
      <c r="HQ224" s="83"/>
      <c r="HR224" s="83"/>
      <c r="HS224" s="83"/>
      <c r="HT224" s="83"/>
      <c r="HU224" s="83"/>
      <c r="HV224" s="83"/>
      <c r="HW224" s="83"/>
      <c r="HX224" s="83"/>
      <c r="HY224" s="83"/>
      <c r="HZ224" s="83"/>
      <c r="IA224" s="83"/>
      <c r="IB224" s="83"/>
      <c r="IC224" s="83"/>
      <c r="ID224" s="83"/>
      <c r="IE224" s="83"/>
      <c r="IF224" s="83"/>
      <c r="IG224" s="83"/>
      <c r="IH224" s="83"/>
      <c r="II224" s="83"/>
      <c r="IJ224" s="83"/>
      <c r="IK224" s="83"/>
      <c r="IL224" s="83"/>
      <c r="IM224" s="83"/>
      <c r="IN224" s="83"/>
      <c r="IO224" s="83"/>
      <c r="IP224" s="83"/>
      <c r="IQ224" s="83"/>
      <c r="IR224" s="83"/>
      <c r="IS224" s="83"/>
      <c r="IT224" s="83"/>
      <c r="IU224" s="83"/>
      <c r="IV224" s="83"/>
      <c r="IW224" s="83"/>
      <c r="IX224" s="83"/>
      <c r="IY224" s="83"/>
      <c r="IZ224" s="83"/>
      <c r="JA224" s="83"/>
      <c r="JB224" s="83"/>
      <c r="JC224" s="83"/>
      <c r="JD224" s="83"/>
      <c r="JE224" s="83"/>
      <c r="JF224" s="83"/>
      <c r="JG224" s="83"/>
      <c r="JH224" s="83"/>
      <c r="JI224" s="83"/>
      <c r="JJ224" s="83"/>
      <c r="JK224" s="83"/>
      <c r="JL224" s="83"/>
      <c r="JM224" s="83"/>
      <c r="JN224" s="83"/>
      <c r="JO224" s="83"/>
      <c r="JP224" s="83"/>
      <c r="JQ224" s="83"/>
      <c r="JR224" s="83"/>
      <c r="JS224" s="83"/>
      <c r="JT224" s="83"/>
      <c r="JU224" s="83"/>
      <c r="JV224" s="83"/>
      <c r="JW224" s="83"/>
      <c r="JX224" s="83"/>
      <c r="JY224" s="83"/>
      <c r="JZ224" s="83"/>
      <c r="KA224" s="83"/>
      <c r="KB224" s="83"/>
      <c r="KC224" s="83"/>
      <c r="KD224" s="83"/>
      <c r="KE224" s="83"/>
      <c r="KF224" s="83"/>
      <c r="KG224" s="83"/>
      <c r="KH224" s="83"/>
      <c r="KI224" s="83"/>
      <c r="KJ224" s="83"/>
      <c r="KK224" s="83"/>
      <c r="KL224" s="83"/>
      <c r="KM224" s="83"/>
      <c r="KN224" s="83"/>
      <c r="KO224" s="83"/>
      <c r="KP224" s="83"/>
      <c r="KQ224" s="83"/>
      <c r="KR224" s="83"/>
      <c r="KS224" s="83"/>
      <c r="KT224" s="83"/>
      <c r="KU224" s="83"/>
      <c r="KV224" s="83"/>
      <c r="KW224" s="83"/>
      <c r="KX224" s="83"/>
      <c r="KY224" s="83"/>
      <c r="KZ224" s="83"/>
      <c r="LA224" s="83"/>
      <c r="LB224" s="83"/>
      <c r="LC224" s="83"/>
      <c r="LD224" s="83"/>
      <c r="LE224" s="83"/>
      <c r="LF224" s="83"/>
      <c r="LG224" s="83"/>
      <c r="LH224" s="83"/>
      <c r="LI224" s="83"/>
      <c r="LJ224" s="83"/>
      <c r="LK224" s="83"/>
      <c r="LL224" s="83"/>
      <c r="LM224" s="83"/>
      <c r="LN224" s="83"/>
      <c r="LO224" s="83"/>
      <c r="LP224" s="83"/>
      <c r="LQ224" s="83"/>
      <c r="LR224" s="83"/>
      <c r="LS224" s="83"/>
      <c r="LT224" s="83"/>
      <c r="LU224" s="83"/>
      <c r="LV224" s="83"/>
      <c r="LW224" s="83"/>
      <c r="LX224" s="83"/>
      <c r="LY224" s="83"/>
      <c r="LZ224" s="83"/>
      <c r="MA224" s="83"/>
      <c r="MB224" s="83"/>
      <c r="MC224" s="83"/>
      <c r="MD224" s="83"/>
      <c r="ME224" s="83"/>
      <c r="MF224" s="83"/>
      <c r="MG224" s="83"/>
      <c r="MH224" s="83"/>
      <c r="MI224" s="83"/>
      <c r="MJ224" s="83"/>
      <c r="MK224" s="83"/>
      <c r="ML224" s="83"/>
      <c r="MM224" s="83"/>
      <c r="MN224" s="83"/>
      <c r="MO224" s="83"/>
      <c r="MP224" s="83"/>
      <c r="MQ224" s="83"/>
      <c r="MR224" s="83"/>
      <c r="MS224" s="83"/>
      <c r="MT224" s="83"/>
      <c r="MU224" s="83"/>
      <c r="MV224" s="83"/>
      <c r="MW224" s="83"/>
      <c r="MX224" s="83"/>
      <c r="MY224" s="83"/>
      <c r="MZ224" s="83"/>
      <c r="NA224" s="83"/>
      <c r="NB224" s="83"/>
      <c r="NC224" s="83"/>
      <c r="ND224" s="83"/>
      <c r="NE224" s="83"/>
      <c r="NF224" s="83"/>
      <c r="NG224" s="83"/>
      <c r="NH224" s="83"/>
      <c r="NI224" s="83"/>
      <c r="NJ224" s="83"/>
      <c r="NK224" s="83"/>
      <c r="NL224" s="83"/>
      <c r="NM224" s="83"/>
      <c r="NN224" s="83"/>
      <c r="NO224" s="83"/>
      <c r="NP224" s="83"/>
      <c r="NQ224" s="83"/>
      <c r="NR224" s="83"/>
      <c r="NS224" s="83"/>
      <c r="NT224" s="83"/>
      <c r="NU224" s="83"/>
      <c r="NV224" s="83"/>
      <c r="NW224" s="83"/>
      <c r="NX224" s="83"/>
      <c r="NY224" s="83"/>
      <c r="NZ224" s="83"/>
      <c r="OA224" s="83"/>
      <c r="OB224" s="83"/>
      <c r="OC224" s="83"/>
      <c r="OD224" s="83"/>
      <c r="OE224" s="83"/>
      <c r="OF224" s="83"/>
      <c r="OG224" s="83"/>
      <c r="OH224" s="83"/>
      <c r="OI224" s="83"/>
      <c r="OJ224" s="83"/>
      <c r="OK224" s="83"/>
      <c r="OL224" s="83"/>
      <c r="OM224" s="83"/>
      <c r="ON224" s="83"/>
      <c r="OO224" s="83"/>
      <c r="OP224" s="83"/>
      <c r="OQ224" s="83"/>
      <c r="OR224" s="83"/>
      <c r="OS224" s="83"/>
      <c r="OT224" s="83"/>
      <c r="OU224" s="83"/>
      <c r="OV224" s="83"/>
      <c r="OW224" s="83"/>
      <c r="OX224" s="83"/>
      <c r="OY224" s="83"/>
      <c r="OZ224" s="83"/>
      <c r="PA224" s="83"/>
      <c r="PB224" s="83"/>
      <c r="PC224" s="83"/>
      <c r="PD224" s="83"/>
      <c r="PE224" s="83"/>
      <c r="PF224" s="83"/>
      <c r="PG224" s="83"/>
      <c r="PH224" s="83"/>
      <c r="PI224" s="83"/>
      <c r="PJ224" s="83"/>
      <c r="PK224" s="83"/>
      <c r="PL224" s="83"/>
      <c r="PM224" s="83"/>
      <c r="PN224" s="83"/>
      <c r="PO224" s="83"/>
      <c r="PP224" s="83"/>
      <c r="PQ224" s="83"/>
      <c r="PR224" s="83"/>
      <c r="PS224" s="83"/>
      <c r="PT224" s="83"/>
      <c r="PU224" s="83"/>
      <c r="PV224" s="83"/>
      <c r="PW224" s="83"/>
      <c r="PX224" s="83"/>
      <c r="PY224" s="83"/>
      <c r="PZ224" s="83"/>
      <c r="QA224" s="83"/>
      <c r="QB224" s="83"/>
      <c r="QC224" s="83"/>
      <c r="QD224" s="83"/>
      <c r="QE224" s="83"/>
      <c r="QF224" s="83"/>
      <c r="QG224" s="83"/>
      <c r="QH224" s="83"/>
      <c r="QI224" s="83"/>
      <c r="QJ224" s="83"/>
      <c r="QK224" s="83"/>
      <c r="QL224" s="83"/>
      <c r="QM224" s="83"/>
      <c r="QN224" s="83"/>
      <c r="QO224" s="83"/>
      <c r="QP224" s="83"/>
      <c r="QQ224" s="83"/>
      <c r="QR224" s="83"/>
      <c r="QS224" s="83"/>
      <c r="QT224" s="83"/>
      <c r="QU224" s="83"/>
      <c r="QV224" s="83"/>
      <c r="QW224" s="83"/>
      <c r="QX224" s="83"/>
      <c r="QY224" s="83"/>
      <c r="QZ224" s="83"/>
      <c r="RA224" s="83"/>
      <c r="RB224" s="83"/>
      <c r="RC224" s="83"/>
      <c r="RD224" s="83"/>
      <c r="RE224" s="83"/>
      <c r="RF224" s="83"/>
      <c r="RG224" s="83"/>
      <c r="RH224" s="83"/>
      <c r="RI224" s="83"/>
      <c r="RJ224" s="83"/>
      <c r="RK224" s="83"/>
      <c r="RL224" s="83"/>
      <c r="RM224" s="83"/>
      <c r="RN224" s="83"/>
      <c r="RO224" s="83"/>
      <c r="RP224" s="83"/>
      <c r="RQ224" s="83"/>
      <c r="RR224" s="83"/>
      <c r="RS224" s="83"/>
      <c r="RT224" s="83"/>
      <c r="RU224" s="83"/>
      <c r="RV224" s="83"/>
      <c r="RW224" s="83"/>
      <c r="RX224" s="83"/>
      <c r="RY224" s="83"/>
      <c r="RZ224" s="83"/>
      <c r="SA224" s="83"/>
      <c r="SB224" s="83"/>
      <c r="SC224" s="83"/>
      <c r="SD224" s="83"/>
      <c r="SE224" s="83"/>
      <c r="SF224" s="83"/>
      <c r="SG224" s="83"/>
      <c r="SH224" s="83"/>
      <c r="SI224" s="83"/>
      <c r="SJ224" s="83"/>
      <c r="SK224" s="83"/>
      <c r="SL224" s="83"/>
      <c r="SM224" s="83"/>
      <c r="SN224" s="83"/>
      <c r="SO224" s="83"/>
      <c r="SP224" s="83"/>
      <c r="SQ224" s="83"/>
      <c r="SR224" s="83"/>
      <c r="SS224" s="83"/>
      <c r="ST224" s="83"/>
      <c r="SU224" s="83"/>
      <c r="SV224" s="83"/>
      <c r="SW224" s="83"/>
      <c r="SX224" s="83"/>
      <c r="SY224" s="83"/>
      <c r="SZ224" s="83"/>
      <c r="TA224" s="83"/>
      <c r="TB224" s="83"/>
      <c r="TC224" s="83"/>
      <c r="TD224" s="83"/>
      <c r="TE224" s="83"/>
      <c r="TF224" s="83"/>
      <c r="TG224" s="83"/>
      <c r="TH224" s="83"/>
      <c r="TI224" s="83"/>
      <c r="TJ224" s="83"/>
      <c r="TK224" s="83"/>
      <c r="TL224" s="83"/>
      <c r="TM224" s="83"/>
      <c r="TN224" s="83"/>
      <c r="TO224" s="83"/>
      <c r="TP224" s="83"/>
      <c r="TQ224" s="83"/>
      <c r="TR224" s="83"/>
      <c r="TS224" s="83"/>
      <c r="TT224" s="83"/>
      <c r="TU224" s="83"/>
      <c r="TV224" s="83"/>
      <c r="TW224" s="83"/>
      <c r="TX224" s="83"/>
      <c r="TY224" s="83"/>
      <c r="TZ224" s="83"/>
      <c r="UA224" s="83"/>
      <c r="UB224" s="83"/>
      <c r="UC224" s="83"/>
      <c r="UD224" s="83"/>
      <c r="UE224" s="83"/>
      <c r="UF224" s="83"/>
      <c r="UG224" s="83"/>
      <c r="UH224" s="83"/>
      <c r="UI224" s="83"/>
      <c r="UJ224" s="83"/>
      <c r="UK224" s="83"/>
      <c r="UL224" s="83"/>
      <c r="UM224" s="83"/>
      <c r="UN224" s="83"/>
      <c r="UO224" s="83"/>
      <c r="UP224" s="83"/>
      <c r="UQ224" s="83"/>
      <c r="UR224" s="83"/>
      <c r="US224" s="83"/>
      <c r="UT224" s="83"/>
      <c r="UU224" s="83"/>
      <c r="UV224" s="83"/>
      <c r="UW224" s="83"/>
      <c r="UX224" s="83"/>
      <c r="UY224" s="83"/>
      <c r="UZ224" s="83"/>
      <c r="VA224" s="83"/>
      <c r="VB224" s="83"/>
      <c r="VC224" s="83"/>
      <c r="VD224" s="83"/>
      <c r="VE224" s="83"/>
      <c r="VF224" s="83"/>
      <c r="VG224" s="83"/>
      <c r="VH224" s="83"/>
      <c r="VI224" s="83"/>
      <c r="VJ224" s="83"/>
      <c r="VK224" s="83"/>
      <c r="VL224" s="83"/>
      <c r="VM224" s="83"/>
      <c r="VN224" s="83"/>
      <c r="VO224" s="83"/>
      <c r="VP224" s="83"/>
      <c r="VQ224" s="83"/>
      <c r="VR224" s="83"/>
      <c r="VS224" s="83"/>
      <c r="VT224" s="83"/>
      <c r="VU224" s="83"/>
      <c r="VV224" s="83"/>
      <c r="VW224" s="83"/>
      <c r="VX224" s="83"/>
      <c r="VY224" s="83"/>
      <c r="VZ224" s="83"/>
      <c r="WA224" s="83"/>
      <c r="WB224" s="83"/>
      <c r="WC224" s="83"/>
      <c r="WD224" s="83"/>
      <c r="WE224" s="83"/>
      <c r="WF224" s="83"/>
      <c r="WG224" s="83"/>
      <c r="WH224" s="83"/>
      <c r="WI224" s="83"/>
      <c r="WJ224" s="83"/>
      <c r="WK224" s="83"/>
      <c r="WL224" s="83"/>
      <c r="WM224" s="83"/>
      <c r="WN224" s="83"/>
      <c r="WO224" s="83"/>
      <c r="WP224" s="83"/>
      <c r="WQ224" s="83"/>
      <c r="WR224" s="83"/>
      <c r="WS224" s="83"/>
      <c r="WT224" s="83"/>
      <c r="WU224" s="83"/>
      <c r="WV224" s="83"/>
      <c r="WW224" s="83"/>
      <c r="WX224" s="83"/>
      <c r="WY224" s="83"/>
      <c r="WZ224" s="83"/>
      <c r="XA224" s="83"/>
      <c r="XB224" s="83"/>
      <c r="XC224" s="83"/>
      <c r="XD224" s="83"/>
      <c r="XE224" s="83"/>
      <c r="XF224" s="83"/>
      <c r="XG224" s="83"/>
      <c r="XH224" s="83"/>
      <c r="XI224" s="83"/>
      <c r="XJ224" s="83"/>
      <c r="XK224" s="83"/>
      <c r="XL224" s="83"/>
      <c r="XM224" s="83"/>
      <c r="XN224" s="83"/>
      <c r="XO224" s="83"/>
      <c r="XP224" s="83"/>
      <c r="XQ224" s="83"/>
      <c r="XR224" s="83"/>
      <c r="XS224" s="83"/>
      <c r="XT224" s="83"/>
      <c r="XU224" s="83"/>
      <c r="XV224" s="83"/>
      <c r="XW224" s="83"/>
      <c r="XX224" s="83"/>
      <c r="XY224" s="83"/>
      <c r="XZ224" s="83"/>
      <c r="YA224" s="83"/>
      <c r="YB224" s="83"/>
      <c r="YC224" s="83"/>
      <c r="YD224" s="83"/>
      <c r="YE224" s="83"/>
      <c r="YF224" s="83"/>
      <c r="YG224" s="83"/>
      <c r="YH224" s="83"/>
      <c r="YI224" s="83"/>
      <c r="YJ224" s="83"/>
      <c r="YK224" s="83"/>
      <c r="YL224" s="83"/>
      <c r="YM224" s="83"/>
      <c r="YN224" s="83"/>
      <c r="YO224" s="83"/>
      <c r="YP224" s="83"/>
      <c r="YQ224" s="83"/>
      <c r="YR224" s="83"/>
      <c r="YS224" s="83"/>
      <c r="YT224" s="83"/>
      <c r="YU224" s="83"/>
      <c r="YV224" s="83"/>
      <c r="YW224" s="83"/>
      <c r="YX224" s="83"/>
      <c r="YY224" s="83"/>
      <c r="YZ224" s="83"/>
      <c r="ZA224" s="83"/>
      <c r="ZB224" s="83"/>
      <c r="ZC224" s="83"/>
      <c r="ZD224" s="83"/>
      <c r="ZE224" s="83"/>
      <c r="ZF224" s="83"/>
      <c r="ZG224" s="83"/>
      <c r="ZH224" s="83"/>
      <c r="ZI224" s="83"/>
      <c r="ZJ224" s="83"/>
      <c r="ZK224" s="83"/>
      <c r="ZL224" s="83"/>
      <c r="ZM224" s="83"/>
      <c r="ZN224" s="83"/>
      <c r="ZO224" s="83"/>
      <c r="ZP224" s="83"/>
      <c r="ZQ224" s="83"/>
      <c r="ZR224" s="83"/>
      <c r="ZS224" s="83"/>
      <c r="ZT224" s="83"/>
      <c r="ZU224" s="83"/>
      <c r="ZV224" s="83"/>
      <c r="ZW224" s="83"/>
      <c r="ZX224" s="83"/>
      <c r="ZY224" s="83"/>
      <c r="ZZ224" s="83"/>
      <c r="AAA224" s="83"/>
      <c r="AAB224" s="83"/>
      <c r="AAC224" s="83"/>
      <c r="AAD224" s="83"/>
      <c r="AAE224" s="83"/>
      <c r="AAF224" s="83"/>
      <c r="AAG224" s="83"/>
      <c r="AAH224" s="83"/>
      <c r="AAI224" s="83"/>
      <c r="AAJ224" s="83"/>
      <c r="AAK224" s="83"/>
      <c r="AAL224" s="83"/>
      <c r="AAM224" s="83"/>
      <c r="AAN224" s="83"/>
      <c r="AAO224" s="83"/>
      <c r="AAP224" s="83"/>
      <c r="AAQ224" s="83"/>
      <c r="AAR224" s="83"/>
      <c r="AAS224" s="83"/>
      <c r="AAT224" s="83"/>
      <c r="AAU224" s="83"/>
      <c r="AAV224" s="83"/>
      <c r="AAW224" s="83"/>
      <c r="AAX224" s="83"/>
      <c r="AAY224" s="83"/>
      <c r="AAZ224" s="83"/>
      <c r="ABA224" s="83"/>
      <c r="ABB224" s="83"/>
      <c r="ABC224" s="83"/>
      <c r="ABD224" s="83"/>
      <c r="ABE224" s="83"/>
      <c r="ABF224" s="83"/>
      <c r="ABG224" s="83"/>
      <c r="ABH224" s="83"/>
      <c r="ABI224" s="83"/>
      <c r="ABJ224" s="83"/>
      <c r="ABK224" s="83"/>
      <c r="ABL224" s="83"/>
      <c r="ABM224" s="83"/>
      <c r="ABN224" s="83"/>
      <c r="ABO224" s="83"/>
      <c r="ABP224" s="83"/>
      <c r="ABQ224" s="83"/>
      <c r="ABR224" s="83"/>
      <c r="ABS224" s="83"/>
      <c r="ABT224" s="83"/>
      <c r="ABU224" s="83"/>
      <c r="ABV224" s="83"/>
      <c r="ABW224" s="83"/>
      <c r="ABX224" s="83"/>
      <c r="ABY224" s="83"/>
      <c r="ABZ224" s="83"/>
      <c r="ACA224" s="83"/>
      <c r="ACB224" s="83"/>
      <c r="ACC224" s="83"/>
      <c r="ACD224" s="83"/>
      <c r="ACE224" s="83"/>
      <c r="ACF224" s="83"/>
      <c r="ACG224" s="83"/>
      <c r="ACH224" s="83"/>
      <c r="ACI224" s="83"/>
      <c r="ACJ224" s="83"/>
      <c r="ACK224" s="83"/>
      <c r="ACL224" s="83"/>
      <c r="ACM224" s="83"/>
      <c r="ACN224" s="83"/>
      <c r="ACO224" s="83"/>
      <c r="ACP224" s="83"/>
      <c r="ACQ224" s="83"/>
      <c r="ACR224" s="83"/>
      <c r="ACS224" s="83"/>
      <c r="ACT224" s="83"/>
      <c r="ACU224" s="83"/>
      <c r="ACV224" s="83"/>
      <c r="ACW224" s="83"/>
      <c r="ACX224" s="83"/>
      <c r="ACY224" s="83"/>
      <c r="ACZ224" s="83"/>
      <c r="ADA224" s="83"/>
      <c r="ADB224" s="83"/>
      <c r="ADC224" s="83"/>
      <c r="ADD224" s="83"/>
      <c r="ADE224" s="83"/>
      <c r="ADF224" s="83"/>
      <c r="ADG224" s="83"/>
      <c r="ADH224" s="83"/>
      <c r="ADI224" s="83"/>
      <c r="ADJ224" s="83"/>
      <c r="ADK224" s="83"/>
      <c r="ADL224" s="83"/>
      <c r="ADM224" s="83"/>
      <c r="ADN224" s="83"/>
      <c r="ADO224" s="83"/>
      <c r="ADP224" s="83"/>
      <c r="ADQ224" s="83"/>
      <c r="ADR224" s="83"/>
      <c r="ADS224" s="83"/>
      <c r="ADT224" s="83"/>
      <c r="ADU224" s="83"/>
      <c r="ADV224" s="83"/>
      <c r="ADW224" s="83"/>
      <c r="ADX224" s="83"/>
      <c r="ADY224" s="83"/>
      <c r="ADZ224" s="83"/>
      <c r="AEA224" s="83"/>
      <c r="AEB224" s="83"/>
      <c r="AEC224" s="83"/>
      <c r="AED224" s="83"/>
      <c r="AEE224" s="83"/>
      <c r="AEF224" s="83"/>
      <c r="AEG224" s="83"/>
      <c r="AEH224" s="83"/>
      <c r="AEI224" s="83"/>
      <c r="AEJ224" s="83"/>
      <c r="AEK224" s="83"/>
      <c r="AEL224" s="83"/>
      <c r="AEM224" s="83"/>
      <c r="AEN224" s="83"/>
      <c r="AEO224" s="83"/>
      <c r="AEP224" s="83"/>
      <c r="AEQ224" s="83"/>
      <c r="AER224" s="83"/>
      <c r="AES224" s="83"/>
      <c r="AET224" s="83"/>
      <c r="AEU224" s="83"/>
      <c r="AEV224" s="83"/>
      <c r="AEW224" s="83"/>
      <c r="AEX224" s="83"/>
      <c r="AEY224" s="83"/>
      <c r="AEZ224" s="83"/>
      <c r="AFA224" s="83"/>
      <c r="AFB224" s="83"/>
      <c r="AFC224" s="83"/>
      <c r="AFD224" s="83"/>
      <c r="AFE224" s="83"/>
      <c r="AFF224" s="83"/>
      <c r="AFG224" s="83"/>
      <c r="AFH224" s="83"/>
      <c r="AFI224" s="83"/>
      <c r="AFJ224" s="83"/>
      <c r="AFK224" s="83"/>
      <c r="AFL224" s="83"/>
      <c r="AFM224" s="83"/>
      <c r="AFN224" s="83"/>
      <c r="AFO224" s="83"/>
      <c r="AFP224" s="83"/>
      <c r="AFQ224" s="83"/>
      <c r="AFR224" s="83"/>
      <c r="AFS224" s="83"/>
      <c r="AFT224" s="83"/>
      <c r="AFU224" s="83"/>
      <c r="AFV224" s="83"/>
      <c r="AFW224" s="83"/>
      <c r="AFX224" s="83"/>
      <c r="AFY224" s="83"/>
      <c r="AFZ224" s="83"/>
      <c r="AGA224" s="83"/>
      <c r="AGB224" s="83"/>
      <c r="AGC224" s="83"/>
      <c r="AGD224" s="83"/>
      <c r="AGE224" s="83"/>
      <c r="AGF224" s="83"/>
      <c r="AGG224" s="83"/>
      <c r="AGH224" s="83"/>
      <c r="AGI224" s="83"/>
      <c r="AGJ224" s="83"/>
      <c r="AGK224" s="83"/>
      <c r="AGL224" s="83"/>
      <c r="AGM224" s="83"/>
      <c r="AGN224" s="83"/>
      <c r="AGO224" s="83"/>
      <c r="AGP224" s="83"/>
      <c r="AGQ224" s="83"/>
      <c r="AGR224" s="83"/>
      <c r="AGS224" s="83"/>
      <c r="AGT224" s="83"/>
      <c r="AGU224" s="83"/>
      <c r="AGV224" s="83"/>
      <c r="AGW224" s="83"/>
      <c r="AGX224" s="83"/>
      <c r="AGY224" s="83"/>
      <c r="AGZ224" s="83"/>
      <c r="AHA224" s="83"/>
      <c r="AHB224" s="83"/>
      <c r="AHC224" s="83"/>
      <c r="AHD224" s="83"/>
      <c r="AHE224" s="83"/>
      <c r="AHF224" s="83"/>
      <c r="AHG224" s="83"/>
      <c r="AHH224" s="83"/>
      <c r="AHI224" s="83"/>
      <c r="AHJ224" s="83"/>
      <c r="AHK224" s="83"/>
      <c r="AHL224" s="83"/>
      <c r="AHM224" s="83"/>
      <c r="AHN224" s="83"/>
      <c r="AHO224" s="83"/>
      <c r="AHP224" s="83"/>
      <c r="AHQ224" s="83"/>
      <c r="AHR224" s="83"/>
      <c r="AHS224" s="83"/>
      <c r="AHT224" s="83"/>
      <c r="AHU224" s="83"/>
      <c r="AHV224" s="83"/>
      <c r="AHW224" s="83"/>
      <c r="AHX224" s="83"/>
      <c r="AHY224" s="83"/>
      <c r="AHZ224" s="83"/>
      <c r="AIA224" s="83"/>
      <c r="AIB224" s="83"/>
      <c r="AIC224" s="83"/>
      <c r="AID224" s="83"/>
      <c r="AIE224" s="83"/>
      <c r="AIF224" s="83"/>
      <c r="AIG224" s="83"/>
      <c r="AIH224" s="83"/>
      <c r="AII224" s="83"/>
      <c r="AIJ224" s="83"/>
      <c r="AIK224" s="83"/>
      <c r="AIL224" s="83"/>
      <c r="AIM224" s="83"/>
      <c r="AIN224" s="83"/>
      <c r="AIO224" s="83"/>
      <c r="AIP224" s="83"/>
      <c r="AIQ224" s="83"/>
      <c r="AIR224" s="83"/>
      <c r="AIS224" s="83"/>
      <c r="AIT224" s="83"/>
      <c r="AIU224" s="83"/>
      <c r="AIV224" s="83"/>
      <c r="AIW224" s="83"/>
      <c r="AIX224" s="83"/>
      <c r="AIY224" s="83"/>
      <c r="AIZ224" s="83"/>
      <c r="AJA224" s="83"/>
      <c r="AJB224" s="83"/>
      <c r="AJC224" s="83"/>
      <c r="AJD224" s="83"/>
      <c r="AJE224" s="83"/>
      <c r="AJF224" s="83"/>
      <c r="AJG224" s="83"/>
      <c r="AJH224" s="83"/>
      <c r="AJI224" s="83"/>
      <c r="AJJ224" s="83"/>
      <c r="AJK224" s="83"/>
      <c r="AJL224" s="83"/>
      <c r="AJM224" s="83"/>
      <c r="AJN224" s="83"/>
      <c r="AJO224" s="83"/>
      <c r="AJP224" s="83"/>
      <c r="AJQ224" s="83"/>
      <c r="AJR224" s="83"/>
      <c r="AJS224" s="83"/>
      <c r="AJT224" s="83"/>
      <c r="AJU224" s="83"/>
      <c r="AJV224" s="83"/>
      <c r="AJW224" s="83"/>
      <c r="AJX224" s="83"/>
      <c r="AJY224" s="83"/>
      <c r="AJZ224" s="83"/>
      <c r="AKA224" s="83"/>
      <c r="AKB224" s="83"/>
      <c r="AKC224" s="83"/>
      <c r="AKD224" s="83"/>
      <c r="AKE224" s="83"/>
      <c r="AKF224" s="83"/>
      <c r="AKG224" s="83"/>
      <c r="AKH224" s="83"/>
      <c r="AKI224" s="83"/>
      <c r="AKJ224" s="83"/>
      <c r="AKK224" s="83"/>
      <c r="AKL224" s="83"/>
      <c r="AKM224" s="83"/>
      <c r="AKN224" s="83"/>
      <c r="AKO224" s="83"/>
      <c r="AKP224" s="83"/>
      <c r="AKQ224" s="83"/>
      <c r="AKR224" s="83"/>
      <c r="AKS224" s="83"/>
      <c r="AKT224" s="83"/>
      <c r="AKU224" s="83"/>
      <c r="AKV224" s="83"/>
      <c r="AKW224" s="83"/>
      <c r="AKX224" s="83"/>
      <c r="AKY224" s="83"/>
      <c r="AKZ224" s="83"/>
      <c r="ALA224" s="83"/>
      <c r="ALB224" s="83"/>
      <c r="ALC224" s="83"/>
      <c r="ALD224" s="83"/>
      <c r="ALE224" s="83"/>
      <c r="ALF224" s="83"/>
      <c r="ALG224" s="83"/>
      <c r="ALH224" s="83"/>
      <c r="ALI224" s="83"/>
      <c r="ALJ224" s="83"/>
      <c r="ALK224" s="83"/>
      <c r="ALL224" s="83"/>
      <c r="ALM224" s="83"/>
      <c r="ALN224" s="83"/>
      <c r="ALO224" s="83"/>
      <c r="ALP224" s="83"/>
      <c r="ALQ224" s="83"/>
      <c r="ALR224" s="83"/>
      <c r="ALS224" s="83"/>
      <c r="ALT224" s="83"/>
      <c r="ALU224" s="83"/>
      <c r="ALV224" s="83"/>
      <c r="ALW224" s="83"/>
      <c r="ALX224" s="83"/>
      <c r="ALY224" s="83"/>
      <c r="ALZ224" s="83"/>
      <c r="AMA224" s="83"/>
      <c r="AMB224" s="83"/>
      <c r="AMC224" s="83"/>
      <c r="AMD224" s="83"/>
      <c r="AME224" s="83"/>
      <c r="AMF224" s="83"/>
      <c r="AMG224" s="83"/>
      <c r="AMH224" s="83"/>
      <c r="AMI224" s="83"/>
      <c r="AMJ224" s="83"/>
      <c r="AMK224" s="83"/>
      <c r="AML224" s="83"/>
      <c r="AMM224" s="83"/>
      <c r="AMN224" s="83"/>
      <c r="AMO224" s="83"/>
      <c r="AMP224" s="83"/>
      <c r="AMQ224" s="83"/>
      <c r="AMR224" s="83"/>
      <c r="AMS224" s="83"/>
      <c r="AMT224" s="83"/>
      <c r="AMU224" s="83"/>
      <c r="AMV224" s="83"/>
      <c r="AMW224" s="83"/>
      <c r="AMX224" s="83"/>
      <c r="AMY224" s="83"/>
      <c r="AMZ224" s="83"/>
      <c r="ANA224" s="83"/>
      <c r="ANB224" s="83"/>
      <c r="ANC224" s="83"/>
      <c r="AND224" s="83"/>
      <c r="ANE224" s="83"/>
      <c r="ANF224" s="83"/>
      <c r="ANG224" s="83"/>
      <c r="ANH224" s="83"/>
      <c r="ANI224" s="83"/>
      <c r="ANJ224" s="83"/>
      <c r="ANK224" s="83"/>
      <c r="ANL224" s="83"/>
      <c r="ANM224" s="83"/>
      <c r="ANN224" s="83"/>
      <c r="ANO224" s="83"/>
      <c r="ANP224" s="83"/>
      <c r="ANQ224" s="83"/>
      <c r="ANR224" s="83"/>
      <c r="ANS224" s="83"/>
      <c r="ANT224" s="83"/>
      <c r="ANU224" s="83"/>
      <c r="ANV224" s="83"/>
      <c r="ANW224" s="83"/>
      <c r="ANX224" s="83"/>
      <c r="ANY224" s="83"/>
      <c r="ANZ224" s="83"/>
      <c r="AOA224" s="83"/>
      <c r="AOB224" s="83"/>
      <c r="AOC224" s="83"/>
      <c r="AOD224" s="83"/>
      <c r="AOE224" s="83"/>
      <c r="AOF224" s="83"/>
      <c r="AOG224" s="83"/>
      <c r="AOH224" s="83"/>
      <c r="AOI224" s="83"/>
      <c r="AOJ224" s="83"/>
      <c r="AOK224" s="83"/>
      <c r="AOL224" s="83"/>
      <c r="AOM224" s="83"/>
      <c r="AON224" s="83"/>
      <c r="AOO224" s="83"/>
      <c r="AOP224" s="83"/>
      <c r="AOQ224" s="83"/>
      <c r="AOR224" s="83"/>
      <c r="AOS224" s="83"/>
      <c r="AOT224" s="83"/>
      <c r="AOU224" s="83"/>
      <c r="AOV224" s="83"/>
      <c r="AOW224" s="83"/>
      <c r="AOX224" s="83"/>
      <c r="AOY224" s="83"/>
      <c r="AOZ224" s="83"/>
      <c r="APA224" s="83"/>
      <c r="APB224" s="83"/>
      <c r="APC224" s="83"/>
      <c r="APD224" s="83"/>
      <c r="APE224" s="83"/>
      <c r="APF224" s="83"/>
      <c r="APG224" s="83"/>
      <c r="APH224" s="83"/>
      <c r="API224" s="83"/>
      <c r="APJ224" s="83"/>
      <c r="APK224" s="83"/>
      <c r="APL224" s="83"/>
      <c r="APM224" s="83"/>
      <c r="APN224" s="83"/>
      <c r="APO224" s="83"/>
      <c r="APP224" s="83"/>
      <c r="APQ224" s="83"/>
      <c r="APR224" s="83"/>
      <c r="APS224" s="83"/>
      <c r="APT224" s="83"/>
      <c r="APU224" s="83"/>
      <c r="APV224" s="83"/>
      <c r="APW224" s="83"/>
      <c r="APX224" s="83"/>
      <c r="APY224" s="83"/>
      <c r="APZ224" s="83"/>
      <c r="AQA224" s="83"/>
      <c r="AQB224" s="83"/>
      <c r="AQC224" s="83"/>
      <c r="AQD224" s="83"/>
      <c r="AQE224" s="83"/>
      <c r="AQF224" s="83"/>
      <c r="AQG224" s="83"/>
      <c r="AQH224" s="83"/>
      <c r="AQI224" s="83"/>
      <c r="AQJ224" s="83"/>
      <c r="AQK224" s="83"/>
      <c r="AQL224" s="83"/>
      <c r="AQM224" s="83"/>
      <c r="AQN224" s="83"/>
      <c r="AQO224" s="83"/>
      <c r="AQP224" s="83"/>
      <c r="AQQ224" s="83"/>
      <c r="AQR224" s="83"/>
      <c r="AQS224" s="83"/>
      <c r="AQT224" s="83"/>
      <c r="AQU224" s="83"/>
      <c r="AQV224" s="83"/>
      <c r="AQW224" s="83"/>
      <c r="AQX224" s="83"/>
      <c r="AQY224" s="83"/>
      <c r="AQZ224" s="83"/>
      <c r="ARA224" s="83"/>
      <c r="ARB224" s="83"/>
      <c r="ARC224" s="83"/>
      <c r="ARD224" s="83"/>
      <c r="ARE224" s="83"/>
      <c r="ARF224" s="83"/>
      <c r="ARG224" s="83"/>
      <c r="ARH224" s="83"/>
      <c r="ARI224" s="83"/>
      <c r="ARJ224" s="83"/>
      <c r="ARK224" s="83"/>
      <c r="ARL224" s="83"/>
      <c r="ARM224" s="83"/>
      <c r="ARN224" s="83"/>
      <c r="ARO224" s="83"/>
      <c r="ARP224" s="83"/>
      <c r="ARQ224" s="83"/>
      <c r="ARR224" s="83"/>
      <c r="ARS224" s="83"/>
      <c r="ART224" s="83"/>
      <c r="ARU224" s="83"/>
      <c r="ARV224" s="83"/>
      <c r="ARW224" s="83"/>
      <c r="ARX224" s="83"/>
      <c r="ARY224" s="83"/>
      <c r="ARZ224" s="83"/>
      <c r="ASA224" s="83"/>
      <c r="ASB224" s="83"/>
      <c r="ASC224" s="83"/>
      <c r="ASD224" s="83"/>
      <c r="ASE224" s="83"/>
      <c r="ASF224" s="83"/>
      <c r="ASG224" s="83"/>
      <c r="ASH224" s="83"/>
      <c r="ASI224" s="83"/>
      <c r="ASJ224" s="83"/>
      <c r="ASK224" s="83"/>
      <c r="ASL224" s="83"/>
      <c r="ASM224" s="83"/>
      <c r="ASN224" s="83"/>
      <c r="ASO224" s="83"/>
      <c r="ASP224" s="83"/>
      <c r="ASQ224" s="83"/>
      <c r="ASR224" s="83"/>
      <c r="ASS224" s="83"/>
      <c r="AST224" s="83"/>
      <c r="ASU224" s="83"/>
      <c r="ASV224" s="83"/>
      <c r="ASW224" s="83"/>
      <c r="ASX224" s="83"/>
      <c r="ASY224" s="83"/>
      <c r="ASZ224" s="83"/>
      <c r="ATA224" s="83"/>
      <c r="ATB224" s="83"/>
      <c r="ATC224" s="83"/>
      <c r="ATD224" s="83"/>
      <c r="ATE224" s="83"/>
      <c r="ATF224" s="83"/>
      <c r="ATG224" s="83"/>
      <c r="ATH224" s="83"/>
      <c r="ATI224" s="83"/>
      <c r="ATJ224" s="83"/>
      <c r="ATK224" s="83"/>
      <c r="ATL224" s="83"/>
      <c r="ATM224" s="83"/>
      <c r="ATN224" s="83"/>
      <c r="ATO224" s="83"/>
      <c r="ATP224" s="83"/>
      <c r="ATQ224" s="83"/>
      <c r="ATR224" s="83"/>
      <c r="ATS224" s="83"/>
      <c r="ATT224" s="83"/>
      <c r="ATU224" s="83"/>
      <c r="ATV224" s="83"/>
      <c r="ATW224" s="83"/>
      <c r="ATX224" s="83"/>
      <c r="ATY224" s="83"/>
      <c r="ATZ224" s="83"/>
      <c r="AUA224" s="83"/>
      <c r="AUB224" s="83"/>
      <c r="AUC224" s="83"/>
      <c r="AUD224" s="83"/>
      <c r="AUE224" s="83"/>
      <c r="AUF224" s="83"/>
      <c r="AUG224" s="83"/>
      <c r="AUH224" s="83"/>
      <c r="AUI224" s="83"/>
      <c r="AUJ224" s="83"/>
      <c r="AUK224" s="83"/>
      <c r="AUL224" s="83"/>
      <c r="AUM224" s="83"/>
      <c r="AUN224" s="83"/>
      <c r="AUO224" s="83"/>
      <c r="AUP224" s="83"/>
      <c r="AUQ224" s="83"/>
      <c r="AUR224" s="83"/>
      <c r="AUS224" s="83"/>
      <c r="AUT224" s="83"/>
      <c r="AUU224" s="83"/>
      <c r="AUV224" s="83"/>
      <c r="AUW224" s="83"/>
      <c r="AUX224" s="83"/>
      <c r="AUY224" s="83"/>
      <c r="AUZ224" s="83"/>
      <c r="AVA224" s="83"/>
      <c r="AVB224" s="83"/>
      <c r="AVC224" s="83"/>
      <c r="AVD224" s="83"/>
      <c r="AVE224" s="83"/>
      <c r="AVF224" s="83"/>
      <c r="AVG224" s="83"/>
      <c r="AVH224" s="83"/>
      <c r="AVI224" s="83"/>
      <c r="AVJ224" s="83"/>
      <c r="AVK224" s="83"/>
      <c r="AVL224" s="83"/>
      <c r="AVM224" s="83"/>
      <c r="AVN224" s="83"/>
      <c r="AVO224" s="83"/>
      <c r="AVP224" s="83"/>
      <c r="AVQ224" s="83"/>
      <c r="AVR224" s="83"/>
      <c r="AVS224" s="83"/>
      <c r="AVT224" s="83"/>
      <c r="AVU224" s="83"/>
      <c r="AVV224" s="83"/>
      <c r="AVW224" s="83"/>
      <c r="AVX224" s="83"/>
      <c r="AVY224" s="83"/>
      <c r="AVZ224" s="83"/>
      <c r="AWA224" s="83"/>
      <c r="AWB224" s="83"/>
      <c r="AWC224" s="83"/>
      <c r="AWD224" s="83"/>
      <c r="AWE224" s="83"/>
      <c r="AWF224" s="83"/>
      <c r="AWG224" s="83"/>
      <c r="AWH224" s="83"/>
      <c r="AWI224" s="83"/>
      <c r="AWJ224" s="83"/>
      <c r="AWK224" s="83"/>
      <c r="AWL224" s="83"/>
      <c r="AWM224" s="83"/>
      <c r="AWN224" s="83"/>
      <c r="AWO224" s="83"/>
      <c r="AWP224" s="83"/>
      <c r="AWQ224" s="83"/>
      <c r="AWR224" s="83"/>
      <c r="AWS224" s="83"/>
      <c r="AWT224" s="83"/>
      <c r="AWU224" s="83"/>
      <c r="AWV224" s="83"/>
      <c r="AWW224" s="83"/>
      <c r="AWX224" s="83"/>
      <c r="AWY224" s="83"/>
      <c r="AWZ224" s="83"/>
      <c r="AXA224" s="83"/>
      <c r="AXB224" s="83"/>
      <c r="AXC224" s="83"/>
      <c r="AXD224" s="83"/>
      <c r="AXE224" s="83"/>
      <c r="AXF224" s="83"/>
      <c r="AXG224" s="83"/>
      <c r="AXH224" s="83"/>
      <c r="AXI224" s="83"/>
      <c r="AXJ224" s="83"/>
      <c r="AXK224" s="83"/>
      <c r="AXL224" s="83"/>
      <c r="AXM224" s="83"/>
      <c r="AXN224" s="83"/>
      <c r="AXO224" s="83"/>
      <c r="AXP224" s="83"/>
      <c r="AXQ224" s="83"/>
      <c r="AXR224" s="83"/>
      <c r="AXS224" s="83"/>
      <c r="AXT224" s="83"/>
      <c r="AXU224" s="83"/>
      <c r="AXV224" s="83"/>
      <c r="AXW224" s="83"/>
      <c r="AXX224" s="83"/>
      <c r="AXY224" s="83"/>
      <c r="AXZ224" s="83"/>
      <c r="AYA224" s="83"/>
      <c r="AYB224" s="83"/>
      <c r="AYC224" s="83"/>
      <c r="AYD224" s="83"/>
      <c r="AYE224" s="83"/>
      <c r="AYF224" s="83"/>
      <c r="AYG224" s="83"/>
      <c r="AYH224" s="83"/>
      <c r="AYI224" s="83"/>
      <c r="AYJ224" s="83"/>
      <c r="AYK224" s="83"/>
      <c r="AYL224" s="83"/>
      <c r="AYM224" s="83"/>
      <c r="AYN224" s="83"/>
      <c r="AYO224" s="83"/>
      <c r="AYP224" s="83"/>
      <c r="AYQ224" s="83"/>
      <c r="AYR224" s="83"/>
      <c r="AYS224" s="83"/>
      <c r="AYT224" s="83"/>
      <c r="AYU224" s="83"/>
      <c r="AYV224" s="83"/>
      <c r="AYW224" s="83"/>
      <c r="AYX224" s="83"/>
      <c r="AYY224" s="83"/>
      <c r="AYZ224" s="83"/>
      <c r="AZA224" s="83"/>
      <c r="AZB224" s="83"/>
      <c r="AZC224" s="83"/>
      <c r="AZD224" s="83"/>
      <c r="AZE224" s="83"/>
      <c r="AZF224" s="83"/>
      <c r="AZG224" s="83"/>
      <c r="AZH224" s="83"/>
      <c r="AZI224" s="83"/>
      <c r="AZJ224" s="83"/>
      <c r="AZK224" s="83"/>
      <c r="AZL224" s="83"/>
      <c r="AZM224" s="83"/>
      <c r="AZN224" s="83"/>
      <c r="AZO224" s="83"/>
      <c r="AZP224" s="83"/>
      <c r="AZQ224" s="83"/>
      <c r="AZR224" s="83"/>
      <c r="AZS224" s="83"/>
      <c r="AZT224" s="83"/>
      <c r="AZU224" s="83"/>
      <c r="AZV224" s="83"/>
      <c r="AZW224" s="83"/>
      <c r="AZX224" s="83"/>
      <c r="AZY224" s="83"/>
      <c r="AZZ224" s="83"/>
      <c r="BAA224" s="83"/>
      <c r="BAB224" s="83"/>
      <c r="BAC224" s="83"/>
      <c r="BAD224" s="83"/>
      <c r="BAE224" s="83"/>
      <c r="BAF224" s="83"/>
      <c r="BAG224" s="83"/>
      <c r="BAH224" s="83"/>
      <c r="BAI224" s="83"/>
      <c r="BAJ224" s="83"/>
      <c r="BAK224" s="83"/>
      <c r="BAL224" s="83"/>
      <c r="BAM224" s="83"/>
      <c r="BAN224" s="83"/>
      <c r="BAO224" s="83"/>
      <c r="BAP224" s="83"/>
      <c r="BAQ224" s="83"/>
      <c r="BAR224" s="83"/>
      <c r="BAS224" s="83"/>
      <c r="BAT224" s="83"/>
      <c r="BAU224" s="83"/>
      <c r="BAV224" s="83"/>
      <c r="BAW224" s="83"/>
      <c r="BAX224" s="83"/>
      <c r="BAY224" s="83"/>
      <c r="BAZ224" s="83"/>
      <c r="BBA224" s="83"/>
      <c r="BBB224" s="83"/>
      <c r="BBC224" s="83"/>
      <c r="BBD224" s="83"/>
      <c r="BBE224" s="83"/>
      <c r="BBF224" s="83"/>
      <c r="BBG224" s="83"/>
      <c r="BBH224" s="83"/>
      <c r="BBI224" s="83"/>
      <c r="BBJ224" s="83"/>
      <c r="BBK224" s="83"/>
      <c r="BBL224" s="83"/>
      <c r="BBM224" s="83"/>
      <c r="BBN224" s="83"/>
      <c r="BBO224" s="83"/>
      <c r="BBP224" s="83"/>
      <c r="BBQ224" s="83"/>
      <c r="BBR224" s="83"/>
      <c r="BBS224" s="83"/>
      <c r="BBT224" s="83"/>
      <c r="BBU224" s="83"/>
      <c r="BBV224" s="83"/>
      <c r="BBW224" s="83"/>
      <c r="BBX224" s="83"/>
      <c r="BBY224" s="83"/>
      <c r="BBZ224" s="83"/>
      <c r="BCA224" s="83"/>
      <c r="BCB224" s="83"/>
      <c r="BCC224" s="83"/>
      <c r="BCD224" s="83"/>
      <c r="BCE224" s="83"/>
      <c r="BCF224" s="83"/>
      <c r="BCG224" s="83"/>
      <c r="BCH224" s="83"/>
      <c r="BCI224" s="83"/>
      <c r="BCJ224" s="83"/>
      <c r="BCK224" s="83"/>
      <c r="BCL224" s="83"/>
      <c r="BCM224" s="83"/>
      <c r="BCN224" s="83"/>
      <c r="BCO224" s="83"/>
      <c r="BCP224" s="83"/>
      <c r="BCQ224" s="83"/>
      <c r="BCR224" s="83"/>
      <c r="BCS224" s="83"/>
      <c r="BCT224" s="83"/>
      <c r="BCU224" s="83"/>
      <c r="BCV224" s="83"/>
      <c r="BCW224" s="83"/>
      <c r="BCX224" s="83"/>
      <c r="BCY224" s="83"/>
      <c r="BCZ224" s="83"/>
      <c r="BDA224" s="83"/>
      <c r="BDB224" s="83"/>
      <c r="BDC224" s="83"/>
      <c r="BDD224" s="83"/>
      <c r="BDE224" s="83"/>
      <c r="BDF224" s="83"/>
      <c r="BDG224" s="83"/>
      <c r="BDH224" s="83"/>
      <c r="BDI224" s="83"/>
      <c r="BDJ224" s="83"/>
      <c r="BDK224" s="83"/>
      <c r="BDL224" s="83"/>
      <c r="BDM224" s="83"/>
      <c r="BDN224" s="83"/>
      <c r="BDO224" s="83"/>
      <c r="BDP224" s="83"/>
      <c r="BDQ224" s="83"/>
      <c r="BDR224" s="83"/>
      <c r="BDS224" s="83"/>
      <c r="BDT224" s="83"/>
      <c r="BDU224" s="83"/>
      <c r="BDV224" s="83"/>
      <c r="BDW224" s="83"/>
      <c r="BDX224" s="83"/>
      <c r="BDY224" s="83"/>
      <c r="BDZ224" s="83"/>
      <c r="BEA224" s="83"/>
      <c r="BEB224" s="83"/>
      <c r="BEC224" s="83"/>
      <c r="BED224" s="83"/>
      <c r="BEE224" s="83"/>
      <c r="BEF224" s="83"/>
      <c r="BEG224" s="83"/>
      <c r="BEH224" s="83"/>
      <c r="BEI224" s="83"/>
      <c r="BEJ224" s="83"/>
      <c r="BEK224" s="83"/>
      <c r="BEL224" s="83"/>
      <c r="BEM224" s="83"/>
      <c r="BEN224" s="83"/>
      <c r="BEO224" s="83"/>
      <c r="BEP224" s="83"/>
      <c r="BEQ224" s="83"/>
      <c r="BER224" s="83"/>
      <c r="BES224" s="83"/>
      <c r="BET224" s="83"/>
      <c r="BEU224" s="83"/>
      <c r="BEV224" s="83"/>
      <c r="BEW224" s="83"/>
      <c r="BEX224" s="83"/>
      <c r="BEY224" s="83"/>
      <c r="BEZ224" s="83"/>
      <c r="BFA224" s="83"/>
      <c r="BFB224" s="83"/>
      <c r="BFC224" s="83"/>
      <c r="BFD224" s="83"/>
      <c r="BFE224" s="83"/>
      <c r="BFF224" s="83"/>
      <c r="BFG224" s="83"/>
      <c r="BFH224" s="83"/>
      <c r="BFI224" s="83"/>
      <c r="BFJ224" s="83"/>
      <c r="BFK224" s="83"/>
      <c r="BFL224" s="83"/>
      <c r="BFM224" s="83"/>
      <c r="BFN224" s="83"/>
      <c r="BFO224" s="83"/>
      <c r="BFP224" s="83"/>
      <c r="BFQ224" s="83"/>
      <c r="BFR224" s="83"/>
      <c r="BFS224" s="83"/>
      <c r="BFT224" s="83"/>
      <c r="BFU224" s="83"/>
      <c r="BFV224" s="83"/>
      <c r="BFW224" s="83"/>
      <c r="BFX224" s="83"/>
      <c r="BFY224" s="83"/>
      <c r="BFZ224" s="83"/>
      <c r="BGA224" s="83"/>
      <c r="BGB224" s="83"/>
      <c r="BGC224" s="83"/>
      <c r="BGD224" s="83"/>
      <c r="BGE224" s="83"/>
      <c r="BGF224" s="83"/>
      <c r="BGG224" s="83"/>
      <c r="BGH224" s="83"/>
      <c r="BGI224" s="83"/>
      <c r="BGJ224" s="83"/>
      <c r="BGK224" s="83"/>
      <c r="BGL224" s="83"/>
      <c r="BGM224" s="83"/>
      <c r="BGN224" s="83"/>
      <c r="BGO224" s="83"/>
      <c r="BGP224" s="83"/>
      <c r="BGQ224" s="83"/>
      <c r="BGR224" s="83"/>
      <c r="BGS224" s="83"/>
      <c r="BGT224" s="83"/>
      <c r="BGU224" s="83"/>
      <c r="BGV224" s="83"/>
      <c r="BGW224" s="83"/>
      <c r="BGX224" s="83"/>
      <c r="BGY224" s="83"/>
      <c r="BGZ224" s="83"/>
      <c r="BHA224" s="83"/>
      <c r="BHB224" s="83"/>
      <c r="BHC224" s="83"/>
      <c r="BHD224" s="83"/>
      <c r="BHE224" s="83"/>
      <c r="BHF224" s="83"/>
      <c r="BHG224" s="83"/>
      <c r="BHH224" s="83"/>
      <c r="BHI224" s="83"/>
      <c r="BHJ224" s="83"/>
      <c r="BHK224" s="83"/>
      <c r="BHL224" s="83"/>
      <c r="BHM224" s="83"/>
      <c r="BHN224" s="83"/>
      <c r="BHO224" s="83"/>
      <c r="BHP224" s="83"/>
      <c r="BHQ224" s="83"/>
      <c r="BHR224" s="83"/>
      <c r="BHS224" s="83"/>
      <c r="BHT224" s="83"/>
      <c r="BHU224" s="83"/>
      <c r="BHV224" s="83"/>
      <c r="BHW224" s="83"/>
      <c r="BHX224" s="83"/>
      <c r="BHY224" s="83"/>
      <c r="BHZ224" s="83"/>
      <c r="BIA224" s="83"/>
      <c r="BIB224" s="83"/>
      <c r="BIC224" s="83"/>
      <c r="BID224" s="83"/>
      <c r="BIE224" s="83"/>
      <c r="BIF224" s="83"/>
      <c r="BIG224" s="83"/>
      <c r="BIH224" s="83"/>
      <c r="BII224" s="83"/>
      <c r="BIJ224" s="83"/>
      <c r="BIK224" s="83"/>
      <c r="BIL224" s="83"/>
      <c r="BIM224" s="83"/>
      <c r="BIN224" s="83"/>
      <c r="BIO224" s="83"/>
      <c r="BIP224" s="83"/>
      <c r="BIQ224" s="83"/>
      <c r="BIR224" s="83"/>
      <c r="BIS224" s="83"/>
      <c r="BIT224" s="83"/>
      <c r="BIU224" s="83"/>
      <c r="BIV224" s="83"/>
      <c r="BIW224" s="83"/>
      <c r="BIX224" s="83"/>
      <c r="BIY224" s="83"/>
      <c r="BIZ224" s="83"/>
      <c r="BJA224" s="83"/>
      <c r="BJB224" s="83"/>
      <c r="BJC224" s="83"/>
      <c r="BJD224" s="83"/>
      <c r="BJE224" s="83"/>
      <c r="BJF224" s="83"/>
      <c r="BJG224" s="83"/>
      <c r="BJH224" s="83"/>
      <c r="BJI224" s="83"/>
      <c r="BJJ224" s="83"/>
      <c r="BJK224" s="83"/>
      <c r="BJL224" s="83"/>
      <c r="BJM224" s="83"/>
      <c r="BJN224" s="83"/>
      <c r="BJO224" s="83"/>
      <c r="BJP224" s="83"/>
      <c r="BJQ224" s="83"/>
      <c r="BJR224" s="83"/>
      <c r="BJS224" s="83"/>
      <c r="BJT224" s="83"/>
      <c r="BJU224" s="83"/>
      <c r="BJV224" s="83"/>
      <c r="BJW224" s="83"/>
      <c r="BJX224" s="83"/>
      <c r="BJY224" s="83"/>
      <c r="BJZ224" s="83"/>
      <c r="BKA224" s="83"/>
      <c r="BKB224" s="83"/>
      <c r="BKC224" s="83"/>
      <c r="BKD224" s="83"/>
      <c r="BKE224" s="83"/>
      <c r="BKF224" s="83"/>
      <c r="BKG224" s="83"/>
      <c r="BKH224" s="83"/>
      <c r="BKI224" s="83"/>
      <c r="BKJ224" s="83"/>
      <c r="BKK224" s="83"/>
      <c r="BKL224" s="83"/>
      <c r="BKM224" s="83"/>
      <c r="BKN224" s="83"/>
      <c r="BKO224" s="83"/>
      <c r="BKP224" s="83"/>
      <c r="BKQ224" s="83"/>
      <c r="BKR224" s="83"/>
      <c r="BKS224" s="83"/>
      <c r="BKT224" s="83"/>
      <c r="BKU224" s="83"/>
      <c r="BKV224" s="83"/>
      <c r="BKW224" s="83"/>
      <c r="BKX224" s="83"/>
      <c r="BKY224" s="83"/>
      <c r="BKZ224" s="83"/>
      <c r="BLA224" s="83"/>
      <c r="BLB224" s="83"/>
      <c r="BLC224" s="83"/>
      <c r="BLD224" s="83"/>
      <c r="BLE224" s="83"/>
      <c r="BLF224" s="83"/>
      <c r="BLG224" s="83"/>
      <c r="BLH224" s="83"/>
      <c r="BLI224" s="83"/>
      <c r="BLJ224" s="83"/>
      <c r="BLK224" s="83"/>
      <c r="BLL224" s="83"/>
      <c r="BLM224" s="83"/>
      <c r="BLN224" s="83"/>
      <c r="BLO224" s="83"/>
      <c r="BLP224" s="83"/>
      <c r="BLQ224" s="83"/>
      <c r="BLR224" s="83"/>
      <c r="BLS224" s="83"/>
      <c r="BLT224" s="83"/>
      <c r="BLU224" s="83"/>
      <c r="BLV224" s="83"/>
      <c r="BLW224" s="83"/>
      <c r="BLX224" s="83"/>
      <c r="BLY224" s="83"/>
      <c r="BLZ224" s="83"/>
      <c r="BMA224" s="83"/>
      <c r="BMB224" s="83"/>
      <c r="BMC224" s="83"/>
      <c r="BMD224" s="83"/>
      <c r="BME224" s="83"/>
      <c r="BMF224" s="83"/>
      <c r="BMG224" s="83"/>
      <c r="BMH224" s="83"/>
      <c r="BMI224" s="83"/>
      <c r="BMJ224" s="83"/>
      <c r="BMK224" s="83"/>
      <c r="BML224" s="83"/>
      <c r="BMM224" s="83"/>
      <c r="BMN224" s="83"/>
      <c r="BMO224" s="83"/>
      <c r="BMP224" s="83"/>
      <c r="BMQ224" s="83"/>
      <c r="BMR224" s="83"/>
      <c r="BMS224" s="83"/>
      <c r="BMT224" s="83"/>
      <c r="BMU224" s="83"/>
      <c r="BMV224" s="83"/>
      <c r="BMW224" s="83"/>
      <c r="BMX224" s="83"/>
      <c r="BMY224" s="83"/>
      <c r="BMZ224" s="83"/>
      <c r="BNA224" s="83"/>
      <c r="BNB224" s="83"/>
      <c r="BNC224" s="83"/>
      <c r="BND224" s="83"/>
      <c r="BNE224" s="83"/>
      <c r="BNF224" s="83"/>
      <c r="BNG224" s="83"/>
      <c r="BNH224" s="83"/>
      <c r="BNI224" s="83"/>
      <c r="BNJ224" s="83"/>
      <c r="BNK224" s="83"/>
      <c r="BNL224" s="83"/>
      <c r="BNM224" s="83"/>
      <c r="BNN224" s="83"/>
      <c r="BNO224" s="83"/>
      <c r="BNP224" s="83"/>
      <c r="BNQ224" s="83"/>
      <c r="BNR224" s="83"/>
      <c r="BNS224" s="83"/>
      <c r="BNT224" s="83"/>
      <c r="BNU224" s="83"/>
      <c r="BNV224" s="83"/>
      <c r="BNW224" s="83"/>
      <c r="BNX224" s="83"/>
      <c r="BNY224" s="83"/>
      <c r="BNZ224" s="83"/>
      <c r="BOA224" s="83"/>
      <c r="BOB224" s="83"/>
      <c r="BOC224" s="83"/>
      <c r="BOD224" s="83"/>
      <c r="BOE224" s="83"/>
      <c r="BOF224" s="83"/>
      <c r="BOG224" s="83"/>
      <c r="BOH224" s="83"/>
      <c r="BOI224" s="83"/>
      <c r="BOJ224" s="83"/>
      <c r="BOK224" s="83"/>
      <c r="BOL224" s="83"/>
      <c r="BOM224" s="83"/>
      <c r="BON224" s="83"/>
      <c r="BOO224" s="83"/>
      <c r="BOP224" s="83"/>
      <c r="BOQ224" s="83"/>
      <c r="BOR224" s="83"/>
      <c r="BOS224" s="83"/>
      <c r="BOT224" s="83"/>
      <c r="BOU224" s="83"/>
      <c r="BOV224" s="83"/>
      <c r="BOW224" s="83"/>
      <c r="BOX224" s="83"/>
      <c r="BOY224" s="83"/>
      <c r="BOZ224" s="83"/>
      <c r="BPA224" s="83"/>
      <c r="BPB224" s="83"/>
      <c r="BPC224" s="83"/>
      <c r="BPD224" s="83"/>
      <c r="BPE224" s="83"/>
      <c r="BPF224" s="83"/>
      <c r="BPG224" s="83"/>
      <c r="BPH224" s="83"/>
      <c r="BPI224" s="83"/>
      <c r="BPJ224" s="83"/>
      <c r="BPK224" s="83"/>
      <c r="BPL224" s="83"/>
      <c r="BPM224" s="83"/>
      <c r="BPN224" s="83"/>
      <c r="BPO224" s="83"/>
      <c r="BPP224" s="83"/>
      <c r="BPQ224" s="83"/>
      <c r="BPR224" s="83"/>
      <c r="BPS224" s="83"/>
      <c r="BPT224" s="83"/>
      <c r="BPU224" s="83"/>
      <c r="BPV224" s="83"/>
      <c r="BPW224" s="83"/>
      <c r="BPX224" s="83"/>
      <c r="BPY224" s="83"/>
      <c r="BPZ224" s="83"/>
      <c r="BQA224" s="83"/>
      <c r="BQB224" s="83"/>
      <c r="BQC224" s="83"/>
      <c r="BQD224" s="83"/>
      <c r="BQE224" s="83"/>
      <c r="BQF224" s="83"/>
      <c r="BQG224" s="83"/>
      <c r="BQH224" s="83"/>
      <c r="BQI224" s="83"/>
      <c r="BQJ224" s="83"/>
      <c r="BQK224" s="83"/>
      <c r="BQL224" s="83"/>
      <c r="BQM224" s="83"/>
      <c r="BQN224" s="83"/>
      <c r="BQO224" s="83"/>
      <c r="BQP224" s="83"/>
      <c r="BQQ224" s="83"/>
      <c r="BQR224" s="83"/>
      <c r="BQS224" s="83"/>
      <c r="BQT224" s="83"/>
      <c r="BQU224" s="83"/>
      <c r="BQV224" s="83"/>
      <c r="BQW224" s="83"/>
      <c r="BQX224" s="83"/>
      <c r="BQY224" s="83"/>
      <c r="BQZ224" s="83"/>
      <c r="BRA224" s="83"/>
      <c r="BRB224" s="83"/>
      <c r="BRC224" s="83"/>
      <c r="BRD224" s="83"/>
      <c r="BRE224" s="83"/>
      <c r="BRF224" s="83"/>
      <c r="BRG224" s="83"/>
      <c r="BRH224" s="83"/>
      <c r="BRI224" s="83"/>
      <c r="BRJ224" s="83"/>
      <c r="BRK224" s="83"/>
      <c r="BRL224" s="83"/>
      <c r="BRM224" s="83"/>
      <c r="BRN224" s="83"/>
      <c r="BRO224" s="83"/>
      <c r="BRP224" s="83"/>
      <c r="BRQ224" s="83"/>
      <c r="BRR224" s="83"/>
      <c r="BRS224" s="83"/>
      <c r="BRT224" s="83"/>
      <c r="BRU224" s="83"/>
      <c r="BRV224" s="83"/>
      <c r="BRW224" s="83"/>
      <c r="BRX224" s="83"/>
      <c r="BRY224" s="83"/>
      <c r="BRZ224" s="83"/>
      <c r="BSA224" s="83"/>
      <c r="BSB224" s="83"/>
      <c r="BSC224" s="83"/>
      <c r="BSD224" s="83"/>
      <c r="BSE224" s="83"/>
      <c r="BSF224" s="83"/>
      <c r="BSG224" s="83"/>
      <c r="BSH224" s="83"/>
      <c r="BSI224" s="83"/>
      <c r="BSJ224" s="83"/>
      <c r="BSK224" s="83"/>
      <c r="BSL224" s="83"/>
      <c r="BSM224" s="83"/>
      <c r="BSN224" s="83"/>
      <c r="BSO224" s="83"/>
      <c r="BSP224" s="83"/>
      <c r="BSQ224" s="83"/>
      <c r="BSR224" s="83"/>
      <c r="BSS224" s="83"/>
      <c r="BST224" s="83"/>
      <c r="BSU224" s="83"/>
      <c r="BSV224" s="83"/>
      <c r="BSW224" s="83"/>
      <c r="BSX224" s="83"/>
      <c r="BSY224" s="83"/>
      <c r="BSZ224" s="83"/>
      <c r="BTA224" s="83"/>
      <c r="BTB224" s="83"/>
      <c r="BTC224" s="83"/>
      <c r="BTD224" s="83"/>
      <c r="BTE224" s="83"/>
      <c r="BTF224" s="83"/>
      <c r="BTG224" s="83"/>
      <c r="BTH224" s="83"/>
      <c r="BTI224" s="83"/>
      <c r="BTJ224" s="83"/>
      <c r="BTK224" s="83"/>
      <c r="BTL224" s="83"/>
      <c r="BTM224" s="83"/>
      <c r="BTN224" s="83"/>
      <c r="BTO224" s="83"/>
      <c r="BTP224" s="83"/>
      <c r="BTQ224" s="83"/>
      <c r="BTR224" s="83"/>
      <c r="BTS224" s="83"/>
      <c r="BTT224" s="83"/>
      <c r="BTU224" s="83"/>
      <c r="BTV224" s="83"/>
      <c r="BTW224" s="83"/>
      <c r="BTX224" s="83"/>
      <c r="BTY224" s="83"/>
      <c r="BTZ224" s="83"/>
      <c r="BUA224" s="83"/>
      <c r="BUB224" s="83"/>
      <c r="BUC224" s="83"/>
      <c r="BUD224" s="83"/>
      <c r="BUE224" s="83"/>
      <c r="BUF224" s="83"/>
      <c r="BUG224" s="83"/>
      <c r="BUH224" s="83"/>
      <c r="BUI224" s="83"/>
      <c r="BUJ224" s="83"/>
      <c r="BUK224" s="83"/>
      <c r="BUL224" s="83"/>
      <c r="BUM224" s="83"/>
      <c r="BUN224" s="83"/>
      <c r="BUO224" s="83"/>
      <c r="BUP224" s="83"/>
      <c r="BUQ224" s="83"/>
      <c r="BUR224" s="83"/>
      <c r="BUS224" s="83"/>
      <c r="BUT224" s="83"/>
      <c r="BUU224" s="83"/>
      <c r="BUV224" s="83"/>
      <c r="BUW224" s="83"/>
      <c r="BUX224" s="83"/>
      <c r="BUY224" s="83"/>
      <c r="BUZ224" s="83"/>
      <c r="BVA224" s="83"/>
      <c r="BVB224" s="83"/>
      <c r="BVC224" s="83"/>
      <c r="BVD224" s="83"/>
      <c r="BVE224" s="83"/>
      <c r="BVF224" s="83"/>
      <c r="BVG224" s="83"/>
      <c r="BVH224" s="83"/>
      <c r="BVI224" s="83"/>
      <c r="BVJ224" s="83"/>
      <c r="BVK224" s="83"/>
      <c r="BVL224" s="83"/>
      <c r="BVM224" s="83"/>
      <c r="BVN224" s="83"/>
      <c r="BVO224" s="83"/>
      <c r="BVP224" s="83"/>
      <c r="BVQ224" s="83"/>
      <c r="BVR224" s="83"/>
      <c r="BVS224" s="83"/>
      <c r="BVT224" s="83"/>
      <c r="BVU224" s="83"/>
      <c r="BVV224" s="83"/>
      <c r="BVW224" s="83"/>
      <c r="BVX224" s="83"/>
      <c r="BVY224" s="83"/>
      <c r="BVZ224" s="83"/>
      <c r="BWA224" s="83"/>
      <c r="BWB224" s="83"/>
      <c r="BWC224" s="83"/>
      <c r="BWD224" s="83"/>
      <c r="BWE224" s="83"/>
      <c r="BWF224" s="83"/>
      <c r="BWG224" s="83"/>
      <c r="BWH224" s="83"/>
      <c r="BWI224" s="83"/>
      <c r="BWJ224" s="83"/>
      <c r="BWK224" s="83"/>
      <c r="BWL224" s="83"/>
      <c r="BWM224" s="83"/>
      <c r="BWN224" s="83"/>
      <c r="BWO224" s="83"/>
      <c r="BWP224" s="83"/>
      <c r="BWQ224" s="83"/>
      <c r="BWR224" s="83"/>
      <c r="BWS224" s="83"/>
      <c r="BWT224" s="83"/>
      <c r="BWU224" s="83"/>
      <c r="BWV224" s="83"/>
      <c r="BWW224" s="83"/>
      <c r="BWX224" s="83"/>
      <c r="BWY224" s="83"/>
      <c r="BWZ224" s="83"/>
      <c r="BXA224" s="83"/>
      <c r="BXB224" s="83"/>
      <c r="BXC224" s="83"/>
      <c r="BXD224" s="83"/>
      <c r="BXE224" s="83"/>
      <c r="BXF224" s="83"/>
      <c r="BXG224" s="83"/>
      <c r="BXH224" s="83"/>
      <c r="BXI224" s="83"/>
      <c r="BXJ224" s="83"/>
      <c r="BXK224" s="83"/>
      <c r="BXL224" s="83"/>
      <c r="BXM224" s="83"/>
      <c r="BXN224" s="83"/>
      <c r="BXO224" s="83"/>
      <c r="BXP224" s="83"/>
      <c r="BXQ224" s="83"/>
      <c r="BXR224" s="83"/>
      <c r="BXS224" s="83"/>
      <c r="BXT224" s="83"/>
      <c r="BXU224" s="83"/>
      <c r="BXV224" s="83"/>
      <c r="BXW224" s="83"/>
      <c r="BXX224" s="83"/>
      <c r="BXY224" s="83"/>
      <c r="BXZ224" s="83"/>
      <c r="BYA224" s="83"/>
      <c r="BYB224" s="83"/>
      <c r="BYC224" s="83"/>
      <c r="BYD224" s="83"/>
      <c r="BYE224" s="83"/>
      <c r="BYF224" s="83"/>
      <c r="BYG224" s="83"/>
      <c r="BYH224" s="83"/>
      <c r="BYI224" s="83"/>
      <c r="BYJ224" s="83"/>
      <c r="BYK224" s="83"/>
      <c r="BYL224" s="83"/>
      <c r="BYM224" s="83"/>
      <c r="BYN224" s="83"/>
      <c r="BYO224" s="83"/>
      <c r="BYP224" s="83"/>
      <c r="BYQ224" s="83"/>
      <c r="BYR224" s="83"/>
      <c r="BYS224" s="83"/>
      <c r="BYT224" s="83"/>
      <c r="BYU224" s="83"/>
      <c r="BYV224" s="83"/>
      <c r="BYW224" s="83"/>
      <c r="BYX224" s="83"/>
      <c r="BYY224" s="83"/>
      <c r="BYZ224" s="83"/>
      <c r="BZA224" s="83"/>
      <c r="BZB224" s="83"/>
      <c r="BZC224" s="83"/>
      <c r="BZD224" s="83"/>
      <c r="BZE224" s="83"/>
      <c r="BZF224" s="83"/>
      <c r="BZG224" s="83"/>
      <c r="BZH224" s="83"/>
      <c r="BZI224" s="83"/>
      <c r="BZJ224" s="83"/>
      <c r="BZK224" s="83"/>
      <c r="BZL224" s="83"/>
      <c r="BZM224" s="83"/>
      <c r="BZN224" s="83"/>
      <c r="BZO224" s="83"/>
      <c r="BZP224" s="83"/>
      <c r="BZQ224" s="83"/>
      <c r="BZR224" s="83"/>
      <c r="BZS224" s="83"/>
      <c r="BZT224" s="83"/>
      <c r="BZU224" s="83"/>
      <c r="BZV224" s="83"/>
      <c r="BZW224" s="83"/>
      <c r="BZX224" s="83"/>
      <c r="BZY224" s="83"/>
      <c r="BZZ224" s="83"/>
      <c r="CAA224" s="83"/>
      <c r="CAB224" s="83"/>
      <c r="CAC224" s="83"/>
      <c r="CAD224" s="83"/>
      <c r="CAE224" s="83"/>
      <c r="CAF224" s="83"/>
      <c r="CAG224" s="83"/>
      <c r="CAH224" s="83"/>
      <c r="CAI224" s="83"/>
      <c r="CAJ224" s="83"/>
      <c r="CAK224" s="83"/>
      <c r="CAL224" s="83"/>
      <c r="CAM224" s="83"/>
      <c r="CAN224" s="83"/>
      <c r="CAO224" s="83"/>
      <c r="CAP224" s="83"/>
      <c r="CAQ224" s="83"/>
      <c r="CAR224" s="83"/>
      <c r="CAS224" s="83"/>
      <c r="CAT224" s="83"/>
      <c r="CAU224" s="83"/>
      <c r="CAV224" s="83"/>
      <c r="CAW224" s="83"/>
      <c r="CAX224" s="83"/>
      <c r="CAY224" s="83"/>
      <c r="CAZ224" s="83"/>
      <c r="CBA224" s="83"/>
      <c r="CBB224" s="83"/>
      <c r="CBC224" s="83"/>
      <c r="CBD224" s="83"/>
      <c r="CBE224" s="83"/>
      <c r="CBF224" s="83"/>
      <c r="CBG224" s="83"/>
      <c r="CBH224" s="83"/>
      <c r="CBI224" s="83"/>
      <c r="CBJ224" s="83"/>
      <c r="CBK224" s="83"/>
      <c r="CBL224" s="83"/>
      <c r="CBM224" s="83"/>
      <c r="CBN224" s="83"/>
      <c r="CBO224" s="83"/>
      <c r="CBP224" s="83"/>
      <c r="CBQ224" s="83"/>
      <c r="CBR224" s="83"/>
      <c r="CBS224" s="83"/>
      <c r="CBT224" s="83"/>
      <c r="CBU224" s="83"/>
      <c r="CBV224" s="83"/>
      <c r="CBW224" s="83"/>
      <c r="CBX224" s="83"/>
      <c r="CBY224" s="83"/>
      <c r="CBZ224" s="83"/>
      <c r="CCA224" s="83"/>
      <c r="CCB224" s="83"/>
      <c r="CCC224" s="83"/>
      <c r="CCD224" s="83"/>
      <c r="CCE224" s="83"/>
      <c r="CCF224" s="83"/>
      <c r="CCG224" s="83"/>
      <c r="CCH224" s="83"/>
      <c r="CCI224" s="83"/>
      <c r="CCJ224" s="83"/>
      <c r="CCK224" s="83"/>
      <c r="CCL224" s="83"/>
      <c r="CCM224" s="83"/>
      <c r="CCN224" s="83"/>
      <c r="CCO224" s="83"/>
      <c r="CCP224" s="83"/>
      <c r="CCQ224" s="83"/>
      <c r="CCR224" s="83"/>
      <c r="CCS224" s="83"/>
      <c r="CCT224" s="83"/>
      <c r="CCU224" s="83"/>
      <c r="CCV224" s="83"/>
      <c r="CCW224" s="83"/>
      <c r="CCX224" s="83"/>
      <c r="CCY224" s="83"/>
      <c r="CCZ224" s="83"/>
      <c r="CDA224" s="83"/>
      <c r="CDB224" s="83"/>
      <c r="CDC224" s="83"/>
      <c r="CDD224" s="83"/>
      <c r="CDE224" s="83"/>
      <c r="CDF224" s="83"/>
      <c r="CDG224" s="83"/>
      <c r="CDH224" s="83"/>
      <c r="CDI224" s="83"/>
      <c r="CDJ224" s="83"/>
      <c r="CDK224" s="83"/>
      <c r="CDL224" s="83"/>
      <c r="CDM224" s="83"/>
      <c r="CDN224" s="83"/>
      <c r="CDO224" s="83"/>
      <c r="CDP224" s="83"/>
      <c r="CDQ224" s="83"/>
      <c r="CDR224" s="83"/>
      <c r="CDS224" s="83"/>
      <c r="CDT224" s="83"/>
      <c r="CDU224" s="83"/>
      <c r="CDV224" s="83"/>
      <c r="CDW224" s="83"/>
      <c r="CDX224" s="83"/>
      <c r="CDY224" s="83"/>
      <c r="CDZ224" s="83"/>
      <c r="CEA224" s="83"/>
      <c r="CEB224" s="83"/>
      <c r="CEC224" s="83"/>
      <c r="CED224" s="83"/>
      <c r="CEE224" s="83"/>
      <c r="CEF224" s="83"/>
      <c r="CEG224" s="83"/>
      <c r="CEH224" s="83"/>
      <c r="CEI224" s="83"/>
      <c r="CEJ224" s="83"/>
      <c r="CEK224" s="83"/>
      <c r="CEL224" s="83"/>
      <c r="CEM224" s="83"/>
      <c r="CEN224" s="83"/>
      <c r="CEO224" s="83"/>
      <c r="CEP224" s="83"/>
      <c r="CEQ224" s="83"/>
      <c r="CER224" s="83"/>
      <c r="CES224" s="83"/>
      <c r="CET224" s="83"/>
      <c r="CEU224" s="83"/>
      <c r="CEV224" s="83"/>
      <c r="CEW224" s="83"/>
      <c r="CEX224" s="83"/>
      <c r="CEY224" s="83"/>
      <c r="CEZ224" s="83"/>
      <c r="CFA224" s="83"/>
      <c r="CFB224" s="83"/>
      <c r="CFC224" s="83"/>
      <c r="CFD224" s="83"/>
      <c r="CFE224" s="83"/>
      <c r="CFF224" s="83"/>
      <c r="CFG224" s="83"/>
      <c r="CFH224" s="83"/>
      <c r="CFI224" s="83"/>
      <c r="CFJ224" s="83"/>
      <c r="CFK224" s="83"/>
      <c r="CFL224" s="83"/>
      <c r="CFM224" s="83"/>
      <c r="CFN224" s="83"/>
      <c r="CFO224" s="83"/>
      <c r="CFP224" s="83"/>
      <c r="CFQ224" s="83"/>
      <c r="CFR224" s="83"/>
      <c r="CFS224" s="83"/>
      <c r="CFT224" s="83"/>
      <c r="CFU224" s="83"/>
      <c r="CFV224" s="83"/>
      <c r="CFW224" s="83"/>
      <c r="CFX224" s="83"/>
      <c r="CFY224" s="83"/>
      <c r="CFZ224" s="83"/>
      <c r="CGA224" s="83"/>
      <c r="CGB224" s="83"/>
      <c r="CGC224" s="83"/>
      <c r="CGD224" s="83"/>
      <c r="CGE224" s="83"/>
      <c r="CGF224" s="83"/>
      <c r="CGG224" s="83"/>
      <c r="CGH224" s="83"/>
      <c r="CGI224" s="83"/>
      <c r="CGJ224" s="83"/>
      <c r="CGK224" s="83"/>
      <c r="CGL224" s="83"/>
      <c r="CGM224" s="83"/>
      <c r="CGN224" s="83"/>
      <c r="CGO224" s="83"/>
      <c r="CGP224" s="83"/>
      <c r="CGQ224" s="83"/>
      <c r="CGR224" s="83"/>
      <c r="CGS224" s="83"/>
      <c r="CGT224" s="83"/>
      <c r="CGU224" s="83"/>
      <c r="CGV224" s="83"/>
      <c r="CGW224" s="83"/>
      <c r="CGX224" s="83"/>
      <c r="CGY224" s="83"/>
      <c r="CGZ224" s="83"/>
      <c r="CHA224" s="83"/>
      <c r="CHB224" s="83"/>
      <c r="CHC224" s="83"/>
      <c r="CHD224" s="83"/>
      <c r="CHE224" s="83"/>
      <c r="CHF224" s="83"/>
      <c r="CHG224" s="83"/>
      <c r="CHH224" s="83"/>
      <c r="CHI224" s="83"/>
      <c r="CHJ224" s="83"/>
      <c r="CHK224" s="83"/>
      <c r="CHL224" s="83"/>
      <c r="CHM224" s="83"/>
      <c r="CHN224" s="83"/>
      <c r="CHO224" s="83"/>
      <c r="CHP224" s="83"/>
      <c r="CHQ224" s="83"/>
      <c r="CHR224" s="83"/>
      <c r="CHS224" s="83"/>
      <c r="CHT224" s="83"/>
      <c r="CHU224" s="83"/>
      <c r="CHV224" s="83"/>
      <c r="CHW224" s="83"/>
      <c r="CHX224" s="83"/>
      <c r="CHY224" s="83"/>
      <c r="CHZ224" s="83"/>
      <c r="CIA224" s="83"/>
      <c r="CIB224" s="83"/>
      <c r="CIC224" s="83"/>
      <c r="CID224" s="83"/>
      <c r="CIE224" s="83"/>
      <c r="CIF224" s="83"/>
      <c r="CIG224" s="83"/>
      <c r="CIH224" s="83"/>
      <c r="CII224" s="83"/>
      <c r="CIJ224" s="83"/>
      <c r="CIK224" s="83"/>
      <c r="CIL224" s="83"/>
      <c r="CIM224" s="83"/>
      <c r="CIN224" s="83"/>
      <c r="CIO224" s="83"/>
      <c r="CIP224" s="83"/>
      <c r="CIQ224" s="83"/>
      <c r="CIR224" s="83"/>
      <c r="CIS224" s="83"/>
      <c r="CIT224" s="83"/>
      <c r="CIU224" s="83"/>
      <c r="CIV224" s="83"/>
      <c r="CIW224" s="83"/>
      <c r="CIX224" s="83"/>
      <c r="CIY224" s="83"/>
      <c r="CIZ224" s="83"/>
      <c r="CJA224" s="83"/>
      <c r="CJB224" s="83"/>
      <c r="CJC224" s="83"/>
      <c r="CJD224" s="83"/>
      <c r="CJE224" s="83"/>
      <c r="CJF224" s="83"/>
      <c r="CJG224" s="83"/>
      <c r="CJH224" s="83"/>
      <c r="CJI224" s="83"/>
      <c r="CJJ224" s="83"/>
      <c r="CJK224" s="83"/>
      <c r="CJL224" s="83"/>
      <c r="CJM224" s="83"/>
      <c r="CJN224" s="83"/>
      <c r="CJO224" s="83"/>
      <c r="CJP224" s="83"/>
      <c r="CJQ224" s="83"/>
      <c r="CJR224" s="83"/>
      <c r="CJS224" s="83"/>
      <c r="CJT224" s="83"/>
      <c r="CJU224" s="83"/>
      <c r="CJV224" s="83"/>
      <c r="CJW224" s="83"/>
      <c r="CJX224" s="83"/>
      <c r="CJY224" s="83"/>
      <c r="CJZ224" s="83"/>
      <c r="CKA224" s="83"/>
      <c r="CKB224" s="83"/>
      <c r="CKC224" s="83"/>
      <c r="CKD224" s="83"/>
      <c r="CKE224" s="83"/>
      <c r="CKF224" s="83"/>
      <c r="CKG224" s="83"/>
      <c r="CKH224" s="83"/>
      <c r="CKI224" s="83"/>
      <c r="CKJ224" s="83"/>
      <c r="CKK224" s="83"/>
      <c r="CKL224" s="83"/>
      <c r="CKM224" s="83"/>
      <c r="CKN224" s="83"/>
      <c r="CKO224" s="83"/>
      <c r="CKP224" s="83"/>
      <c r="CKQ224" s="83"/>
      <c r="CKR224" s="83"/>
      <c r="CKS224" s="83"/>
      <c r="CKT224" s="83"/>
      <c r="CKU224" s="83"/>
      <c r="CKV224" s="83"/>
      <c r="CKW224" s="83"/>
      <c r="CKX224" s="83"/>
      <c r="CKY224" s="83"/>
      <c r="CKZ224" s="83"/>
      <c r="CLA224" s="83"/>
      <c r="CLB224" s="83"/>
      <c r="CLC224" s="83"/>
      <c r="CLD224" s="83"/>
      <c r="CLE224" s="83"/>
      <c r="CLF224" s="83"/>
      <c r="CLG224" s="83"/>
      <c r="CLH224" s="83"/>
      <c r="CLI224" s="83"/>
      <c r="CLJ224" s="83"/>
      <c r="CLK224" s="83"/>
      <c r="CLL224" s="83"/>
      <c r="CLM224" s="83"/>
      <c r="CLN224" s="83"/>
      <c r="CLO224" s="83"/>
      <c r="CLP224" s="83"/>
      <c r="CLQ224" s="83"/>
      <c r="CLR224" s="83"/>
      <c r="CLS224" s="83"/>
      <c r="CLT224" s="83"/>
      <c r="CLU224" s="83"/>
      <c r="CLV224" s="83"/>
      <c r="CLW224" s="83"/>
      <c r="CLX224" s="83"/>
      <c r="CLY224" s="83"/>
      <c r="CLZ224" s="83"/>
      <c r="CMA224" s="83"/>
      <c r="CMB224" s="83"/>
      <c r="CMC224" s="83"/>
      <c r="CMD224" s="83"/>
      <c r="CME224" s="83"/>
      <c r="CMF224" s="83"/>
      <c r="CMG224" s="83"/>
      <c r="CMH224" s="83"/>
      <c r="CMI224" s="83"/>
      <c r="CMJ224" s="83"/>
      <c r="CMK224" s="83"/>
      <c r="CML224" s="83"/>
      <c r="CMM224" s="83"/>
      <c r="CMN224" s="83"/>
      <c r="CMO224" s="83"/>
      <c r="CMP224" s="83"/>
      <c r="CMQ224" s="83"/>
      <c r="CMR224" s="83"/>
      <c r="CMS224" s="83"/>
      <c r="CMT224" s="83"/>
      <c r="CMU224" s="83"/>
      <c r="CMV224" s="83"/>
      <c r="CMW224" s="83"/>
      <c r="CMX224" s="83"/>
      <c r="CMY224" s="83"/>
      <c r="CMZ224" s="83"/>
      <c r="CNA224" s="83"/>
      <c r="CNB224" s="83"/>
      <c r="CNC224" s="83"/>
      <c r="CND224" s="83"/>
      <c r="CNE224" s="83"/>
      <c r="CNF224" s="83"/>
      <c r="CNG224" s="83"/>
      <c r="CNH224" s="83"/>
      <c r="CNI224" s="83"/>
      <c r="CNJ224" s="83"/>
      <c r="CNK224" s="83"/>
      <c r="CNL224" s="83"/>
      <c r="CNM224" s="83"/>
      <c r="CNN224" s="83"/>
      <c r="CNO224" s="83"/>
      <c r="CNP224" s="83"/>
      <c r="CNQ224" s="83"/>
      <c r="CNR224" s="83"/>
      <c r="CNS224" s="83"/>
      <c r="CNT224" s="83"/>
      <c r="CNU224" s="83"/>
      <c r="CNV224" s="83"/>
      <c r="CNW224" s="83"/>
      <c r="CNX224" s="83"/>
      <c r="CNY224" s="83"/>
      <c r="CNZ224" s="83"/>
      <c r="COA224" s="83"/>
      <c r="COB224" s="83"/>
      <c r="COC224" s="83"/>
      <c r="COD224" s="83"/>
      <c r="COE224" s="83"/>
      <c r="COF224" s="83"/>
      <c r="COG224" s="83"/>
      <c r="COH224" s="83"/>
      <c r="COI224" s="83"/>
      <c r="COJ224" s="83"/>
      <c r="COK224" s="83"/>
      <c r="COL224" s="83"/>
      <c r="COM224" s="83"/>
      <c r="CON224" s="83"/>
      <c r="COO224" s="83"/>
      <c r="COP224" s="83"/>
      <c r="COQ224" s="83"/>
      <c r="COR224" s="83"/>
      <c r="COS224" s="83"/>
      <c r="COT224" s="83"/>
      <c r="COU224" s="83"/>
      <c r="COV224" s="83"/>
      <c r="COW224" s="83"/>
      <c r="COX224" s="83"/>
      <c r="COY224" s="83"/>
      <c r="COZ224" s="83"/>
      <c r="CPA224" s="83"/>
      <c r="CPB224" s="83"/>
      <c r="CPC224" s="83"/>
      <c r="CPD224" s="83"/>
      <c r="CPE224" s="83"/>
      <c r="CPF224" s="83"/>
      <c r="CPG224" s="83"/>
      <c r="CPH224" s="83"/>
      <c r="CPI224" s="83"/>
      <c r="CPJ224" s="83"/>
      <c r="CPK224" s="83"/>
      <c r="CPL224" s="83"/>
      <c r="CPM224" s="83"/>
      <c r="CPN224" s="83"/>
      <c r="CPO224" s="83"/>
      <c r="CPP224" s="83"/>
      <c r="CPQ224" s="83"/>
      <c r="CPR224" s="83"/>
      <c r="CPS224" s="83"/>
      <c r="CPT224" s="83"/>
      <c r="CPU224" s="83"/>
      <c r="CPV224" s="83"/>
      <c r="CPW224" s="83"/>
      <c r="CPX224" s="83"/>
      <c r="CPY224" s="83"/>
      <c r="CPZ224" s="83"/>
      <c r="CQA224" s="83"/>
      <c r="CQB224" s="83"/>
      <c r="CQC224" s="83"/>
      <c r="CQD224" s="83"/>
      <c r="CQE224" s="83"/>
      <c r="CQF224" s="83"/>
      <c r="CQG224" s="83"/>
      <c r="CQH224" s="83"/>
      <c r="CQI224" s="83"/>
      <c r="CQJ224" s="83"/>
      <c r="CQK224" s="83"/>
      <c r="CQL224" s="83"/>
      <c r="CQM224" s="83"/>
      <c r="CQN224" s="83"/>
      <c r="CQO224" s="83"/>
      <c r="CQP224" s="83"/>
      <c r="CQQ224" s="83"/>
      <c r="CQR224" s="83"/>
      <c r="CQS224" s="83"/>
      <c r="CQT224" s="83"/>
      <c r="CQU224" s="83"/>
      <c r="CQV224" s="83"/>
      <c r="CQW224" s="83"/>
      <c r="CQX224" s="83"/>
      <c r="CQY224" s="83"/>
      <c r="CQZ224" s="83"/>
      <c r="CRA224" s="83"/>
      <c r="CRB224" s="83"/>
      <c r="CRC224" s="83"/>
      <c r="CRD224" s="83"/>
      <c r="CRE224" s="83"/>
      <c r="CRF224" s="83"/>
      <c r="CRG224" s="83"/>
      <c r="CRH224" s="83"/>
      <c r="CRI224" s="83"/>
      <c r="CRJ224" s="83"/>
      <c r="CRK224" s="83"/>
      <c r="CRL224" s="83"/>
      <c r="CRM224" s="83"/>
      <c r="CRN224" s="83"/>
      <c r="CRO224" s="83"/>
      <c r="CRP224" s="83"/>
      <c r="CRQ224" s="83"/>
      <c r="CRR224" s="83"/>
      <c r="CRS224" s="83"/>
      <c r="CRT224" s="83"/>
      <c r="CRU224" s="83"/>
      <c r="CRV224" s="83"/>
      <c r="CRW224" s="83"/>
      <c r="CRX224" s="83"/>
      <c r="CRY224" s="83"/>
      <c r="CRZ224" s="83"/>
      <c r="CSA224" s="83"/>
      <c r="CSB224" s="83"/>
      <c r="CSC224" s="83"/>
      <c r="CSD224" s="83"/>
      <c r="CSE224" s="83"/>
      <c r="CSF224" s="83"/>
      <c r="CSG224" s="83"/>
      <c r="CSH224" s="83"/>
      <c r="CSI224" s="83"/>
      <c r="CSJ224" s="83"/>
      <c r="CSK224" s="83"/>
      <c r="CSL224" s="83"/>
      <c r="CSM224" s="83"/>
      <c r="CSN224" s="83"/>
      <c r="CSO224" s="83"/>
      <c r="CSP224" s="83"/>
      <c r="CSQ224" s="83"/>
      <c r="CSR224" s="83"/>
      <c r="CSS224" s="83"/>
      <c r="CST224" s="83"/>
      <c r="CSU224" s="83"/>
      <c r="CSV224" s="83"/>
      <c r="CSW224" s="83"/>
      <c r="CSX224" s="83"/>
      <c r="CSY224" s="83"/>
      <c r="CSZ224" s="83"/>
      <c r="CTA224" s="83"/>
      <c r="CTB224" s="83"/>
      <c r="CTC224" s="83"/>
      <c r="CTD224" s="83"/>
      <c r="CTE224" s="83"/>
      <c r="CTF224" s="83"/>
      <c r="CTG224" s="83"/>
      <c r="CTH224" s="83"/>
      <c r="CTI224" s="83"/>
      <c r="CTJ224" s="83"/>
      <c r="CTK224" s="83"/>
      <c r="CTL224" s="83"/>
      <c r="CTM224" s="83"/>
      <c r="CTN224" s="83"/>
      <c r="CTO224" s="83"/>
      <c r="CTP224" s="83"/>
      <c r="CTQ224" s="83"/>
      <c r="CTR224" s="83"/>
      <c r="CTS224" s="83"/>
      <c r="CTT224" s="83"/>
      <c r="CTU224" s="83"/>
      <c r="CTV224" s="83"/>
      <c r="CTW224" s="83"/>
      <c r="CTX224" s="83"/>
      <c r="CTY224" s="83"/>
      <c r="CTZ224" s="83"/>
      <c r="CUA224" s="83"/>
      <c r="CUB224" s="83"/>
      <c r="CUC224" s="83"/>
      <c r="CUD224" s="83"/>
      <c r="CUE224" s="83"/>
      <c r="CUF224" s="83"/>
      <c r="CUG224" s="83"/>
      <c r="CUH224" s="83"/>
      <c r="CUI224" s="83"/>
      <c r="CUJ224" s="83"/>
      <c r="CUK224" s="83"/>
      <c r="CUL224" s="83"/>
      <c r="CUM224" s="83"/>
      <c r="CUN224" s="83"/>
      <c r="CUO224" s="83"/>
      <c r="CUP224" s="83"/>
      <c r="CUQ224" s="83"/>
      <c r="CUR224" s="83"/>
      <c r="CUS224" s="83"/>
      <c r="CUT224" s="83"/>
      <c r="CUU224" s="83"/>
      <c r="CUV224" s="83"/>
      <c r="CUW224" s="83"/>
      <c r="CUX224" s="83"/>
      <c r="CUY224" s="83"/>
      <c r="CUZ224" s="83"/>
      <c r="CVA224" s="83"/>
      <c r="CVB224" s="83"/>
      <c r="CVC224" s="83"/>
      <c r="CVD224" s="83"/>
      <c r="CVE224" s="83"/>
      <c r="CVF224" s="83"/>
      <c r="CVG224" s="83"/>
      <c r="CVH224" s="83"/>
      <c r="CVI224" s="83"/>
      <c r="CVJ224" s="83"/>
      <c r="CVK224" s="83"/>
      <c r="CVL224" s="83"/>
      <c r="CVM224" s="83"/>
      <c r="CVN224" s="83"/>
      <c r="CVO224" s="83"/>
      <c r="CVP224" s="83"/>
      <c r="CVQ224" s="83"/>
      <c r="CVR224" s="83"/>
      <c r="CVS224" s="83"/>
      <c r="CVT224" s="83"/>
      <c r="CVU224" s="83"/>
      <c r="CVV224" s="83"/>
      <c r="CVW224" s="83"/>
      <c r="CVX224" s="83"/>
      <c r="CVY224" s="83"/>
      <c r="CVZ224" s="83"/>
      <c r="CWA224" s="83"/>
      <c r="CWB224" s="83"/>
      <c r="CWC224" s="83"/>
      <c r="CWD224" s="83"/>
      <c r="CWE224" s="83"/>
      <c r="CWF224" s="83"/>
      <c r="CWG224" s="83"/>
      <c r="CWH224" s="83"/>
      <c r="CWI224" s="83"/>
      <c r="CWJ224" s="83"/>
      <c r="CWK224" s="83"/>
      <c r="CWL224" s="83"/>
      <c r="CWM224" s="83"/>
      <c r="CWN224" s="83"/>
      <c r="CWO224" s="83"/>
      <c r="CWP224" s="83"/>
      <c r="CWQ224" s="83"/>
      <c r="CWR224" s="83"/>
      <c r="CWS224" s="83"/>
      <c r="CWT224" s="83"/>
      <c r="CWU224" s="83"/>
      <c r="CWV224" s="83"/>
      <c r="CWW224" s="83"/>
      <c r="CWX224" s="83"/>
      <c r="CWY224" s="83"/>
      <c r="CWZ224" s="83"/>
      <c r="CXA224" s="83"/>
      <c r="CXB224" s="83"/>
      <c r="CXC224" s="83"/>
      <c r="CXD224" s="83"/>
      <c r="CXE224" s="83"/>
      <c r="CXF224" s="83"/>
      <c r="CXG224" s="83"/>
      <c r="CXH224" s="83"/>
      <c r="CXI224" s="83"/>
      <c r="CXJ224" s="83"/>
      <c r="CXK224" s="83"/>
      <c r="CXL224" s="83"/>
      <c r="CXM224" s="83"/>
      <c r="CXN224" s="83"/>
      <c r="CXO224" s="83"/>
      <c r="CXP224" s="83"/>
      <c r="CXQ224" s="83"/>
      <c r="CXR224" s="83"/>
      <c r="CXS224" s="83"/>
      <c r="CXT224" s="83"/>
      <c r="CXU224" s="83"/>
      <c r="CXV224" s="83"/>
      <c r="CXW224" s="83"/>
      <c r="CXX224" s="83"/>
      <c r="CXY224" s="83"/>
      <c r="CXZ224" s="83"/>
      <c r="CYA224" s="83"/>
      <c r="CYB224" s="83"/>
      <c r="CYC224" s="83"/>
      <c r="CYD224" s="83"/>
      <c r="CYE224" s="83"/>
      <c r="CYF224" s="83"/>
      <c r="CYG224" s="83"/>
      <c r="CYH224" s="83"/>
      <c r="CYI224" s="83"/>
      <c r="CYJ224" s="83"/>
      <c r="CYK224" s="83"/>
      <c r="CYL224" s="83"/>
      <c r="CYM224" s="83"/>
      <c r="CYN224" s="83"/>
      <c r="CYO224" s="83"/>
      <c r="CYP224" s="83"/>
      <c r="CYQ224" s="83"/>
      <c r="CYR224" s="83"/>
      <c r="CYS224" s="83"/>
      <c r="CYT224" s="83"/>
      <c r="CYU224" s="83"/>
      <c r="CYV224" s="83"/>
      <c r="CYW224" s="83"/>
      <c r="CYX224" s="83"/>
      <c r="CYY224" s="83"/>
      <c r="CYZ224" s="83"/>
      <c r="CZA224" s="83"/>
      <c r="CZB224" s="83"/>
      <c r="CZC224" s="83"/>
      <c r="CZD224" s="83"/>
      <c r="CZE224" s="83"/>
      <c r="CZF224" s="83"/>
      <c r="CZG224" s="83"/>
      <c r="CZH224" s="83"/>
      <c r="CZI224" s="83"/>
      <c r="CZJ224" s="83"/>
      <c r="CZK224" s="83"/>
      <c r="CZL224" s="83"/>
      <c r="CZM224" s="83"/>
      <c r="CZN224" s="83"/>
      <c r="CZO224" s="83"/>
      <c r="CZP224" s="83"/>
      <c r="CZQ224" s="83"/>
      <c r="CZR224" s="83"/>
      <c r="CZS224" s="83"/>
      <c r="CZT224" s="83"/>
      <c r="CZU224" s="83"/>
      <c r="CZV224" s="83"/>
      <c r="CZW224" s="83"/>
      <c r="CZX224" s="83"/>
      <c r="CZY224" s="83"/>
      <c r="CZZ224" s="83"/>
      <c r="DAA224" s="83"/>
      <c r="DAB224" s="83"/>
      <c r="DAC224" s="83"/>
      <c r="DAD224" s="83"/>
      <c r="DAE224" s="83"/>
      <c r="DAF224" s="83"/>
      <c r="DAG224" s="83"/>
      <c r="DAH224" s="83"/>
      <c r="DAI224" s="83"/>
      <c r="DAJ224" s="83"/>
      <c r="DAK224" s="83"/>
      <c r="DAL224" s="83"/>
      <c r="DAM224" s="83"/>
      <c r="DAN224" s="83"/>
      <c r="DAO224" s="83"/>
      <c r="DAP224" s="83"/>
      <c r="DAQ224" s="83"/>
      <c r="DAR224" s="83"/>
      <c r="DAS224" s="83"/>
      <c r="DAT224" s="83"/>
      <c r="DAU224" s="83"/>
      <c r="DAV224" s="83"/>
      <c r="DAW224" s="83"/>
      <c r="DAX224" s="83"/>
      <c r="DAY224" s="83"/>
      <c r="DAZ224" s="83"/>
      <c r="DBA224" s="83"/>
      <c r="DBB224" s="83"/>
      <c r="DBC224" s="83"/>
      <c r="DBD224" s="83"/>
      <c r="DBE224" s="83"/>
      <c r="DBF224" s="83"/>
      <c r="DBG224" s="83"/>
      <c r="DBH224" s="83"/>
      <c r="DBI224" s="83"/>
      <c r="DBJ224" s="83"/>
      <c r="DBK224" s="83"/>
      <c r="DBL224" s="83"/>
      <c r="DBM224" s="83"/>
      <c r="DBN224" s="83"/>
      <c r="DBO224" s="83"/>
      <c r="DBP224" s="83"/>
      <c r="DBQ224" s="83"/>
      <c r="DBR224" s="83"/>
      <c r="DBS224" s="83"/>
      <c r="DBT224" s="83"/>
      <c r="DBU224" s="83"/>
      <c r="DBV224" s="83"/>
      <c r="DBW224" s="83"/>
      <c r="DBX224" s="83"/>
      <c r="DBY224" s="83"/>
      <c r="DBZ224" s="83"/>
      <c r="DCA224" s="83"/>
      <c r="DCB224" s="83"/>
      <c r="DCC224" s="83"/>
      <c r="DCD224" s="83"/>
      <c r="DCE224" s="83"/>
      <c r="DCF224" s="83"/>
      <c r="DCG224" s="83"/>
      <c r="DCH224" s="83"/>
      <c r="DCI224" s="83"/>
      <c r="DCJ224" s="83"/>
      <c r="DCK224" s="83"/>
      <c r="DCL224" s="83"/>
      <c r="DCM224" s="83"/>
      <c r="DCN224" s="83"/>
      <c r="DCO224" s="83"/>
      <c r="DCP224" s="83"/>
      <c r="DCQ224" s="83"/>
      <c r="DCR224" s="83"/>
      <c r="DCS224" s="83"/>
      <c r="DCT224" s="83"/>
      <c r="DCU224" s="83"/>
      <c r="DCV224" s="83"/>
      <c r="DCW224" s="83"/>
      <c r="DCX224" s="83"/>
      <c r="DCY224" s="83"/>
      <c r="DCZ224" s="83"/>
      <c r="DDA224" s="83"/>
      <c r="DDB224" s="83"/>
      <c r="DDC224" s="83"/>
      <c r="DDD224" s="83"/>
      <c r="DDE224" s="83"/>
      <c r="DDF224" s="83"/>
      <c r="DDG224" s="83"/>
      <c r="DDH224" s="83"/>
      <c r="DDI224" s="83"/>
      <c r="DDJ224" s="83"/>
      <c r="DDK224" s="83"/>
      <c r="DDL224" s="83"/>
      <c r="DDM224" s="83"/>
      <c r="DDN224" s="83"/>
      <c r="DDO224" s="83"/>
      <c r="DDP224" s="83"/>
      <c r="DDQ224" s="83"/>
      <c r="DDR224" s="83"/>
      <c r="DDS224" s="83"/>
      <c r="DDT224" s="83"/>
      <c r="DDU224" s="83"/>
      <c r="DDV224" s="83"/>
      <c r="DDW224" s="83"/>
      <c r="DDX224" s="83"/>
      <c r="DDY224" s="83"/>
      <c r="DDZ224" s="83"/>
      <c r="DEA224" s="83"/>
      <c r="DEB224" s="83"/>
      <c r="DEC224" s="83"/>
      <c r="DED224" s="83"/>
      <c r="DEE224" s="83"/>
      <c r="DEF224" s="83"/>
      <c r="DEG224" s="83"/>
      <c r="DEH224" s="83"/>
      <c r="DEI224" s="83"/>
      <c r="DEJ224" s="83"/>
      <c r="DEK224" s="83"/>
      <c r="DEL224" s="83"/>
      <c r="DEM224" s="83"/>
      <c r="DEN224" s="83"/>
      <c r="DEO224" s="83"/>
      <c r="DEP224" s="83"/>
      <c r="DEQ224" s="83"/>
      <c r="DER224" s="83"/>
      <c r="DES224" s="83"/>
      <c r="DET224" s="83"/>
      <c r="DEU224" s="83"/>
      <c r="DEV224" s="83"/>
      <c r="DEW224" s="83"/>
      <c r="DEX224" s="83"/>
      <c r="DEY224" s="83"/>
      <c r="DEZ224" s="83"/>
      <c r="DFA224" s="83"/>
      <c r="DFB224" s="83"/>
      <c r="DFC224" s="83"/>
      <c r="DFD224" s="83"/>
      <c r="DFE224" s="83"/>
      <c r="DFF224" s="83"/>
      <c r="DFG224" s="83"/>
      <c r="DFH224" s="83"/>
      <c r="DFI224" s="83"/>
      <c r="DFJ224" s="83"/>
      <c r="DFK224" s="83"/>
      <c r="DFL224" s="83"/>
      <c r="DFM224" s="83"/>
      <c r="DFN224" s="83"/>
      <c r="DFO224" s="83"/>
      <c r="DFP224" s="83"/>
      <c r="DFQ224" s="83"/>
      <c r="DFR224" s="83"/>
      <c r="DFS224" s="83"/>
      <c r="DFT224" s="83"/>
      <c r="DFU224" s="83"/>
      <c r="DFV224" s="83"/>
      <c r="DFW224" s="83"/>
      <c r="DFX224" s="83"/>
      <c r="DFY224" s="83"/>
      <c r="DFZ224" s="83"/>
      <c r="DGA224" s="83"/>
      <c r="DGB224" s="83"/>
      <c r="DGC224" s="83"/>
      <c r="DGD224" s="83"/>
      <c r="DGE224" s="83"/>
      <c r="DGF224" s="83"/>
      <c r="DGG224" s="83"/>
      <c r="DGH224" s="83"/>
      <c r="DGI224" s="83"/>
      <c r="DGJ224" s="83"/>
      <c r="DGK224" s="83"/>
      <c r="DGL224" s="83"/>
      <c r="DGM224" s="83"/>
      <c r="DGN224" s="83"/>
      <c r="DGO224" s="83"/>
      <c r="DGP224" s="83"/>
      <c r="DGQ224" s="83"/>
      <c r="DGR224" s="83"/>
      <c r="DGS224" s="83"/>
      <c r="DGT224" s="83"/>
      <c r="DGU224" s="83"/>
      <c r="DGV224" s="83"/>
      <c r="DGW224" s="83"/>
      <c r="DGX224" s="83"/>
      <c r="DGY224" s="83"/>
      <c r="DGZ224" s="83"/>
      <c r="DHA224" s="83"/>
      <c r="DHB224" s="83"/>
      <c r="DHC224" s="83"/>
      <c r="DHD224" s="83"/>
      <c r="DHE224" s="83"/>
      <c r="DHF224" s="83"/>
      <c r="DHG224" s="83"/>
      <c r="DHH224" s="83"/>
      <c r="DHI224" s="83"/>
      <c r="DHJ224" s="83"/>
      <c r="DHK224" s="83"/>
      <c r="DHL224" s="83"/>
      <c r="DHM224" s="83"/>
      <c r="DHN224" s="83"/>
      <c r="DHO224" s="83"/>
      <c r="DHP224" s="83"/>
      <c r="DHQ224" s="83"/>
      <c r="DHR224" s="83"/>
      <c r="DHS224" s="83"/>
      <c r="DHT224" s="83"/>
      <c r="DHU224" s="83"/>
      <c r="DHV224" s="83"/>
      <c r="DHW224" s="83"/>
      <c r="DHX224" s="83"/>
      <c r="DHY224" s="83"/>
      <c r="DHZ224" s="83"/>
      <c r="DIA224" s="83"/>
      <c r="DIB224" s="83"/>
      <c r="DIC224" s="83"/>
      <c r="DID224" s="83"/>
      <c r="DIE224" s="83"/>
      <c r="DIF224" s="83"/>
      <c r="DIG224" s="83"/>
      <c r="DIH224" s="83"/>
      <c r="DII224" s="83"/>
      <c r="DIJ224" s="83"/>
      <c r="DIK224" s="83"/>
      <c r="DIL224" s="83"/>
      <c r="DIM224" s="83"/>
      <c r="DIN224" s="83"/>
      <c r="DIO224" s="83"/>
      <c r="DIP224" s="83"/>
      <c r="DIQ224" s="83"/>
      <c r="DIR224" s="83"/>
      <c r="DIS224" s="83"/>
      <c r="DIT224" s="83"/>
      <c r="DIU224" s="83"/>
      <c r="DIV224" s="83"/>
      <c r="DIW224" s="83"/>
      <c r="DIX224" s="83"/>
      <c r="DIY224" s="83"/>
      <c r="DIZ224" s="83"/>
      <c r="DJA224" s="83"/>
      <c r="DJB224" s="83"/>
      <c r="DJC224" s="83"/>
      <c r="DJD224" s="83"/>
      <c r="DJE224" s="83"/>
      <c r="DJF224" s="83"/>
      <c r="DJG224" s="83"/>
      <c r="DJH224" s="83"/>
      <c r="DJI224" s="83"/>
      <c r="DJJ224" s="83"/>
      <c r="DJK224" s="83"/>
      <c r="DJL224" s="83"/>
      <c r="DJM224" s="83"/>
      <c r="DJN224" s="83"/>
      <c r="DJO224" s="83"/>
      <c r="DJP224" s="83"/>
      <c r="DJQ224" s="83"/>
      <c r="DJR224" s="83"/>
      <c r="DJS224" s="83"/>
      <c r="DJT224" s="83"/>
      <c r="DJU224" s="83"/>
      <c r="DJV224" s="83"/>
      <c r="DJW224" s="83"/>
      <c r="DJX224" s="83"/>
      <c r="DJY224" s="83"/>
      <c r="DJZ224" s="83"/>
      <c r="DKA224" s="83"/>
      <c r="DKB224" s="83"/>
      <c r="DKC224" s="83"/>
      <c r="DKD224" s="83"/>
      <c r="DKE224" s="83"/>
      <c r="DKF224" s="83"/>
      <c r="DKG224" s="83"/>
      <c r="DKH224" s="83"/>
      <c r="DKI224" s="83"/>
      <c r="DKJ224" s="83"/>
      <c r="DKK224" s="83"/>
      <c r="DKL224" s="83"/>
      <c r="DKM224" s="83"/>
      <c r="DKN224" s="83"/>
      <c r="DKO224" s="83"/>
      <c r="DKP224" s="83"/>
      <c r="DKQ224" s="83"/>
      <c r="DKR224" s="83"/>
      <c r="DKS224" s="83"/>
      <c r="DKT224" s="83"/>
      <c r="DKU224" s="83"/>
      <c r="DKV224" s="83"/>
      <c r="DKW224" s="83"/>
      <c r="DKX224" s="83"/>
      <c r="DKY224" s="83"/>
      <c r="DKZ224" s="83"/>
      <c r="DLA224" s="83"/>
      <c r="DLB224" s="83"/>
      <c r="DLC224" s="83"/>
      <c r="DLD224" s="83"/>
      <c r="DLE224" s="83"/>
      <c r="DLF224" s="83"/>
      <c r="DLG224" s="83"/>
      <c r="DLH224" s="83"/>
      <c r="DLI224" s="83"/>
      <c r="DLJ224" s="83"/>
      <c r="DLK224" s="83"/>
      <c r="DLL224" s="83"/>
      <c r="DLM224" s="83"/>
      <c r="DLN224" s="83"/>
      <c r="DLO224" s="83"/>
      <c r="DLP224" s="83"/>
      <c r="DLQ224" s="83"/>
      <c r="DLR224" s="83"/>
      <c r="DLS224" s="83"/>
      <c r="DLT224" s="83"/>
      <c r="DLU224" s="83"/>
      <c r="DLV224" s="83"/>
      <c r="DLW224" s="83"/>
      <c r="DLX224" s="83"/>
      <c r="DLY224" s="83"/>
      <c r="DLZ224" s="83"/>
      <c r="DMA224" s="83"/>
      <c r="DMB224" s="83"/>
      <c r="DMC224" s="83"/>
      <c r="DMD224" s="83"/>
      <c r="DME224" s="83"/>
      <c r="DMF224" s="83"/>
      <c r="DMG224" s="83"/>
      <c r="DMH224" s="83"/>
      <c r="DMI224" s="83"/>
      <c r="DMJ224" s="83"/>
      <c r="DMK224" s="83"/>
      <c r="DML224" s="83"/>
      <c r="DMM224" s="83"/>
      <c r="DMN224" s="83"/>
      <c r="DMO224" s="83"/>
      <c r="DMP224" s="83"/>
      <c r="DMQ224" s="83"/>
      <c r="DMR224" s="83"/>
      <c r="DMS224" s="83"/>
      <c r="DMT224" s="83"/>
      <c r="DMU224" s="83"/>
      <c r="DMV224" s="83"/>
      <c r="DMW224" s="83"/>
      <c r="DMX224" s="83"/>
      <c r="DMY224" s="83"/>
      <c r="DMZ224" s="83"/>
      <c r="DNA224" s="83"/>
      <c r="DNB224" s="83"/>
      <c r="DNC224" s="83"/>
      <c r="DND224" s="83"/>
      <c r="DNE224" s="83"/>
      <c r="DNF224" s="83"/>
      <c r="DNG224" s="83"/>
      <c r="DNH224" s="83"/>
      <c r="DNI224" s="83"/>
      <c r="DNJ224" s="83"/>
      <c r="DNK224" s="83"/>
      <c r="DNL224" s="83"/>
      <c r="DNM224" s="83"/>
      <c r="DNN224" s="83"/>
      <c r="DNO224" s="83"/>
      <c r="DNP224" s="83"/>
      <c r="DNQ224" s="83"/>
      <c r="DNR224" s="83"/>
      <c r="DNS224" s="83"/>
      <c r="DNT224" s="83"/>
      <c r="DNU224" s="83"/>
      <c r="DNV224" s="83"/>
      <c r="DNW224" s="83"/>
      <c r="DNX224" s="83"/>
      <c r="DNY224" s="83"/>
      <c r="DNZ224" s="83"/>
      <c r="DOA224" s="83"/>
      <c r="DOB224" s="83"/>
      <c r="DOC224" s="83"/>
      <c r="DOD224" s="83"/>
      <c r="DOE224" s="83"/>
      <c r="DOF224" s="83"/>
      <c r="DOG224" s="83"/>
      <c r="DOH224" s="83"/>
      <c r="DOI224" s="83"/>
      <c r="DOJ224" s="83"/>
      <c r="DOK224" s="83"/>
      <c r="DOL224" s="83"/>
      <c r="DOM224" s="83"/>
      <c r="DON224" s="83"/>
      <c r="DOO224" s="83"/>
      <c r="DOP224" s="83"/>
      <c r="DOQ224" s="83"/>
      <c r="DOR224" s="83"/>
      <c r="DOS224" s="83"/>
      <c r="DOT224" s="83"/>
      <c r="DOU224" s="83"/>
      <c r="DOV224" s="83"/>
      <c r="DOW224" s="83"/>
      <c r="DOX224" s="83"/>
      <c r="DOY224" s="83"/>
      <c r="DOZ224" s="83"/>
      <c r="DPA224" s="83"/>
      <c r="DPB224" s="83"/>
      <c r="DPC224" s="83"/>
      <c r="DPD224" s="83"/>
      <c r="DPE224" s="83"/>
      <c r="DPF224" s="83"/>
      <c r="DPG224" s="83"/>
      <c r="DPH224" s="83"/>
      <c r="DPI224" s="83"/>
      <c r="DPJ224" s="83"/>
      <c r="DPK224" s="83"/>
      <c r="DPL224" s="83"/>
      <c r="DPM224" s="83"/>
      <c r="DPN224" s="83"/>
      <c r="DPO224" s="83"/>
      <c r="DPP224" s="83"/>
      <c r="DPQ224" s="83"/>
      <c r="DPR224" s="83"/>
      <c r="DPS224" s="83"/>
      <c r="DPT224" s="83"/>
      <c r="DPU224" s="83"/>
      <c r="DPV224" s="83"/>
      <c r="DPW224" s="83"/>
      <c r="DPX224" s="83"/>
      <c r="DPY224" s="83"/>
      <c r="DPZ224" s="83"/>
      <c r="DQA224" s="83"/>
      <c r="DQB224" s="83"/>
      <c r="DQC224" s="83"/>
      <c r="DQD224" s="83"/>
      <c r="DQE224" s="83"/>
      <c r="DQF224" s="83"/>
      <c r="DQG224" s="83"/>
      <c r="DQH224" s="83"/>
      <c r="DQI224" s="83"/>
      <c r="DQJ224" s="83"/>
      <c r="DQK224" s="83"/>
      <c r="DQL224" s="83"/>
      <c r="DQM224" s="83"/>
      <c r="DQN224" s="83"/>
      <c r="DQO224" s="83"/>
      <c r="DQP224" s="83"/>
      <c r="DQQ224" s="83"/>
      <c r="DQR224" s="83"/>
      <c r="DQS224" s="83"/>
      <c r="DQT224" s="83"/>
      <c r="DQU224" s="83"/>
      <c r="DQV224" s="83"/>
      <c r="DQW224" s="83"/>
      <c r="DQX224" s="83"/>
      <c r="DQY224" s="83"/>
      <c r="DQZ224" s="83"/>
      <c r="DRA224" s="83"/>
      <c r="DRB224" s="83"/>
      <c r="DRC224" s="83"/>
      <c r="DRD224" s="83"/>
      <c r="DRE224" s="83"/>
      <c r="DRF224" s="83"/>
      <c r="DRG224" s="83"/>
      <c r="DRH224" s="83"/>
      <c r="DRI224" s="83"/>
      <c r="DRJ224" s="83"/>
      <c r="DRK224" s="83"/>
      <c r="DRL224" s="83"/>
      <c r="DRM224" s="83"/>
      <c r="DRN224" s="83"/>
      <c r="DRO224" s="83"/>
      <c r="DRP224" s="83"/>
      <c r="DRQ224" s="83"/>
      <c r="DRR224" s="83"/>
      <c r="DRS224" s="83"/>
      <c r="DRT224" s="83"/>
      <c r="DRU224" s="83"/>
      <c r="DRV224" s="83"/>
      <c r="DRW224" s="83"/>
      <c r="DRX224" s="83"/>
      <c r="DRY224" s="83"/>
      <c r="DRZ224" s="83"/>
      <c r="DSA224" s="83"/>
      <c r="DSB224" s="83"/>
      <c r="DSC224" s="83"/>
      <c r="DSD224" s="83"/>
      <c r="DSE224" s="83"/>
      <c r="DSF224" s="83"/>
      <c r="DSG224" s="83"/>
      <c r="DSH224" s="83"/>
      <c r="DSI224" s="83"/>
      <c r="DSJ224" s="83"/>
      <c r="DSK224" s="83"/>
      <c r="DSL224" s="83"/>
      <c r="DSM224" s="83"/>
      <c r="DSN224" s="83"/>
      <c r="DSO224" s="83"/>
      <c r="DSP224" s="83"/>
      <c r="DSQ224" s="83"/>
      <c r="DSR224" s="83"/>
      <c r="DSS224" s="83"/>
      <c r="DST224" s="83"/>
      <c r="DSU224" s="83"/>
      <c r="DSV224" s="83"/>
      <c r="DSW224" s="83"/>
      <c r="DSX224" s="83"/>
      <c r="DSY224" s="83"/>
      <c r="DSZ224" s="83"/>
      <c r="DTA224" s="83"/>
      <c r="DTB224" s="83"/>
      <c r="DTC224" s="83"/>
      <c r="DTD224" s="83"/>
      <c r="DTE224" s="83"/>
      <c r="DTF224" s="83"/>
      <c r="DTG224" s="83"/>
      <c r="DTH224" s="83"/>
      <c r="DTI224" s="83"/>
      <c r="DTJ224" s="83"/>
      <c r="DTK224" s="83"/>
      <c r="DTL224" s="83"/>
      <c r="DTM224" s="83"/>
      <c r="DTN224" s="83"/>
      <c r="DTO224" s="83"/>
      <c r="DTP224" s="83"/>
      <c r="DTQ224" s="83"/>
      <c r="DTR224" s="83"/>
      <c r="DTS224" s="83"/>
      <c r="DTT224" s="83"/>
      <c r="DTU224" s="83"/>
      <c r="DTV224" s="83"/>
      <c r="DTW224" s="83"/>
      <c r="DTX224" s="83"/>
      <c r="DTY224" s="83"/>
      <c r="DTZ224" s="83"/>
      <c r="DUA224" s="83"/>
      <c r="DUB224" s="83"/>
      <c r="DUC224" s="83"/>
      <c r="DUD224" s="83"/>
      <c r="DUE224" s="83"/>
      <c r="DUF224" s="83"/>
      <c r="DUG224" s="83"/>
      <c r="DUH224" s="83"/>
      <c r="DUI224" s="83"/>
      <c r="DUJ224" s="83"/>
      <c r="DUK224" s="83"/>
      <c r="DUL224" s="83"/>
      <c r="DUM224" s="83"/>
      <c r="DUN224" s="83"/>
      <c r="DUO224" s="83"/>
      <c r="DUP224" s="83"/>
      <c r="DUQ224" s="83"/>
      <c r="DUR224" s="83"/>
      <c r="DUS224" s="83"/>
      <c r="DUT224" s="83"/>
      <c r="DUU224" s="83"/>
      <c r="DUV224" s="83"/>
      <c r="DUW224" s="83"/>
      <c r="DUX224" s="83"/>
      <c r="DUY224" s="83"/>
      <c r="DUZ224" s="83"/>
      <c r="DVA224" s="83"/>
      <c r="DVB224" s="83"/>
      <c r="DVC224" s="83"/>
      <c r="DVD224" s="83"/>
      <c r="DVE224" s="83"/>
      <c r="DVF224" s="83"/>
      <c r="DVG224" s="83"/>
      <c r="DVH224" s="83"/>
      <c r="DVI224" s="83"/>
      <c r="DVJ224" s="83"/>
      <c r="DVK224" s="83"/>
      <c r="DVL224" s="83"/>
      <c r="DVM224" s="83"/>
      <c r="DVN224" s="83"/>
      <c r="DVO224" s="83"/>
      <c r="DVP224" s="83"/>
      <c r="DVQ224" s="83"/>
      <c r="DVR224" s="83"/>
      <c r="DVS224" s="83"/>
      <c r="DVT224" s="83"/>
      <c r="DVU224" s="83"/>
      <c r="DVV224" s="83"/>
      <c r="DVW224" s="83"/>
      <c r="DVX224" s="83"/>
      <c r="DVY224" s="83"/>
      <c r="DVZ224" s="83"/>
      <c r="DWA224" s="83"/>
      <c r="DWB224" s="83"/>
      <c r="DWC224" s="83"/>
      <c r="DWD224" s="83"/>
      <c r="DWE224" s="83"/>
      <c r="DWF224" s="83"/>
      <c r="DWG224" s="83"/>
      <c r="DWH224" s="83"/>
      <c r="DWI224" s="83"/>
      <c r="DWJ224" s="83"/>
      <c r="DWK224" s="83"/>
      <c r="DWL224" s="83"/>
      <c r="DWM224" s="83"/>
      <c r="DWN224" s="83"/>
      <c r="DWO224" s="83"/>
      <c r="DWP224" s="83"/>
      <c r="DWQ224" s="83"/>
      <c r="DWR224" s="83"/>
      <c r="DWS224" s="83"/>
      <c r="DWT224" s="83"/>
      <c r="DWU224" s="83"/>
      <c r="DWV224" s="83"/>
      <c r="DWW224" s="83"/>
      <c r="DWX224" s="83"/>
      <c r="DWY224" s="83"/>
      <c r="DWZ224" s="83"/>
      <c r="DXA224" s="83"/>
      <c r="DXB224" s="83"/>
      <c r="DXC224" s="83"/>
      <c r="DXD224" s="83"/>
      <c r="DXE224" s="83"/>
      <c r="DXF224" s="83"/>
      <c r="DXG224" s="83"/>
      <c r="DXH224" s="83"/>
      <c r="DXI224" s="83"/>
      <c r="DXJ224" s="83"/>
      <c r="DXK224" s="83"/>
      <c r="DXL224" s="83"/>
      <c r="DXM224" s="83"/>
      <c r="DXN224" s="83"/>
      <c r="DXO224" s="83"/>
      <c r="DXP224" s="83"/>
      <c r="DXQ224" s="83"/>
      <c r="DXR224" s="83"/>
      <c r="DXS224" s="83"/>
      <c r="DXT224" s="83"/>
      <c r="DXU224" s="83"/>
      <c r="DXV224" s="83"/>
      <c r="DXW224" s="83"/>
      <c r="DXX224" s="83"/>
      <c r="DXY224" s="83"/>
      <c r="DXZ224" s="83"/>
      <c r="DYA224" s="83"/>
      <c r="DYB224" s="83"/>
      <c r="DYC224" s="83"/>
      <c r="DYD224" s="83"/>
      <c r="DYE224" s="83"/>
      <c r="DYF224" s="83"/>
      <c r="DYG224" s="83"/>
      <c r="DYH224" s="83"/>
      <c r="DYI224" s="83"/>
      <c r="DYJ224" s="83"/>
      <c r="DYK224" s="83"/>
      <c r="DYL224" s="83"/>
      <c r="DYM224" s="83"/>
      <c r="DYN224" s="83"/>
      <c r="DYO224" s="83"/>
      <c r="DYP224" s="83"/>
      <c r="DYQ224" s="83"/>
      <c r="DYR224" s="83"/>
      <c r="DYS224" s="83"/>
      <c r="DYT224" s="83"/>
      <c r="DYU224" s="83"/>
      <c r="DYV224" s="83"/>
      <c r="DYW224" s="83"/>
      <c r="DYX224" s="83"/>
      <c r="DYY224" s="83"/>
      <c r="DYZ224" s="83"/>
      <c r="DZA224" s="83"/>
      <c r="DZB224" s="83"/>
      <c r="DZC224" s="83"/>
      <c r="DZD224" s="83"/>
      <c r="DZE224" s="83"/>
      <c r="DZF224" s="83"/>
      <c r="DZG224" s="83"/>
      <c r="DZH224" s="83"/>
      <c r="DZI224" s="83"/>
      <c r="DZJ224" s="83"/>
      <c r="DZK224" s="83"/>
      <c r="DZL224" s="83"/>
      <c r="DZM224" s="83"/>
      <c r="DZN224" s="83"/>
      <c r="DZO224" s="83"/>
      <c r="DZP224" s="83"/>
      <c r="DZQ224" s="83"/>
      <c r="DZR224" s="83"/>
      <c r="DZS224" s="83"/>
      <c r="DZT224" s="83"/>
      <c r="DZU224" s="83"/>
      <c r="DZV224" s="83"/>
      <c r="DZW224" s="83"/>
      <c r="DZX224" s="83"/>
      <c r="DZY224" s="83"/>
      <c r="DZZ224" s="83"/>
      <c r="EAA224" s="83"/>
      <c r="EAB224" s="83"/>
      <c r="EAC224" s="83"/>
      <c r="EAD224" s="83"/>
      <c r="EAE224" s="83"/>
      <c r="EAF224" s="83"/>
      <c r="EAG224" s="83"/>
      <c r="EAH224" s="83"/>
      <c r="EAI224" s="83"/>
      <c r="EAJ224" s="83"/>
      <c r="EAK224" s="83"/>
      <c r="EAL224" s="83"/>
      <c r="EAM224" s="83"/>
      <c r="EAN224" s="83"/>
      <c r="EAO224" s="83"/>
      <c r="EAP224" s="83"/>
      <c r="EAQ224" s="83"/>
      <c r="EAR224" s="83"/>
      <c r="EAS224" s="83"/>
      <c r="EAT224" s="83"/>
      <c r="EAU224" s="83"/>
      <c r="EAV224" s="83"/>
      <c r="EAW224" s="83"/>
      <c r="EAX224" s="83"/>
      <c r="EAY224" s="83"/>
      <c r="EAZ224" s="83"/>
      <c r="EBA224" s="83"/>
      <c r="EBB224" s="83"/>
      <c r="EBC224" s="83"/>
      <c r="EBD224" s="83"/>
      <c r="EBE224" s="83"/>
      <c r="EBF224" s="83"/>
      <c r="EBG224" s="83"/>
      <c r="EBH224" s="83"/>
      <c r="EBI224" s="83"/>
      <c r="EBJ224" s="83"/>
      <c r="EBK224" s="83"/>
      <c r="EBL224" s="83"/>
      <c r="EBM224" s="83"/>
      <c r="EBN224" s="83"/>
      <c r="EBO224" s="83"/>
      <c r="EBP224" s="83"/>
      <c r="EBQ224" s="83"/>
      <c r="EBR224" s="83"/>
      <c r="EBS224" s="83"/>
      <c r="EBT224" s="83"/>
      <c r="EBU224" s="83"/>
      <c r="EBV224" s="83"/>
      <c r="EBW224" s="83"/>
      <c r="EBX224" s="83"/>
      <c r="EBY224" s="83"/>
      <c r="EBZ224" s="83"/>
      <c r="ECA224" s="83"/>
      <c r="ECB224" s="83"/>
      <c r="ECC224" s="83"/>
      <c r="ECD224" s="83"/>
      <c r="ECE224" s="83"/>
      <c r="ECF224" s="83"/>
      <c r="ECG224" s="83"/>
      <c r="ECH224" s="83"/>
      <c r="ECI224" s="83"/>
      <c r="ECJ224" s="83"/>
      <c r="ECK224" s="83"/>
      <c r="ECL224" s="83"/>
      <c r="ECM224" s="83"/>
      <c r="ECN224" s="83"/>
      <c r="ECO224" s="83"/>
      <c r="ECP224" s="83"/>
      <c r="ECQ224" s="83"/>
      <c r="ECR224" s="83"/>
      <c r="ECS224" s="83"/>
      <c r="ECT224" s="83"/>
      <c r="ECU224" s="83"/>
      <c r="ECV224" s="83"/>
      <c r="ECW224" s="83"/>
      <c r="ECX224" s="83"/>
      <c r="ECY224" s="83"/>
      <c r="ECZ224" s="83"/>
      <c r="EDA224" s="83"/>
      <c r="EDB224" s="83"/>
      <c r="EDC224" s="83"/>
      <c r="EDD224" s="83"/>
      <c r="EDE224" s="83"/>
      <c r="EDF224" s="83"/>
      <c r="EDG224" s="83"/>
      <c r="EDH224" s="83"/>
      <c r="EDI224" s="83"/>
      <c r="EDJ224" s="83"/>
      <c r="EDK224" s="83"/>
      <c r="EDL224" s="83"/>
      <c r="EDM224" s="83"/>
      <c r="EDN224" s="83"/>
      <c r="EDO224" s="83"/>
      <c r="EDP224" s="83"/>
      <c r="EDQ224" s="83"/>
      <c r="EDR224" s="83"/>
      <c r="EDS224" s="83"/>
      <c r="EDT224" s="83"/>
      <c r="EDU224" s="83"/>
      <c r="EDV224" s="83"/>
      <c r="EDW224" s="83"/>
      <c r="EDX224" s="83"/>
      <c r="EDY224" s="83"/>
      <c r="EDZ224" s="83"/>
      <c r="EEA224" s="83"/>
      <c r="EEB224" s="83"/>
      <c r="EEC224" s="83"/>
      <c r="EED224" s="83"/>
      <c r="EEE224" s="83"/>
      <c r="EEF224" s="83"/>
      <c r="EEG224" s="83"/>
      <c r="EEH224" s="83"/>
      <c r="EEI224" s="83"/>
      <c r="EEJ224" s="83"/>
      <c r="EEK224" s="83"/>
      <c r="EEL224" s="83"/>
      <c r="EEM224" s="83"/>
      <c r="EEN224" s="83"/>
      <c r="EEO224" s="83"/>
      <c r="EEP224" s="83"/>
      <c r="EEQ224" s="83"/>
      <c r="EER224" s="83"/>
      <c r="EES224" s="83"/>
      <c r="EET224" s="83"/>
      <c r="EEU224" s="83"/>
      <c r="EEV224" s="83"/>
      <c r="EEW224" s="83"/>
      <c r="EEX224" s="83"/>
      <c r="EEY224" s="83"/>
      <c r="EEZ224" s="83"/>
      <c r="EFA224" s="83"/>
      <c r="EFB224" s="83"/>
      <c r="EFC224" s="83"/>
      <c r="EFD224" s="83"/>
      <c r="EFE224" s="83"/>
      <c r="EFF224" s="83"/>
      <c r="EFG224" s="83"/>
      <c r="EFH224" s="83"/>
      <c r="EFI224" s="83"/>
      <c r="EFJ224" s="83"/>
      <c r="EFK224" s="83"/>
      <c r="EFL224" s="83"/>
      <c r="EFM224" s="83"/>
      <c r="EFN224" s="83"/>
      <c r="EFO224" s="83"/>
      <c r="EFP224" s="83"/>
      <c r="EFQ224" s="83"/>
      <c r="EFR224" s="83"/>
      <c r="EFS224" s="83"/>
      <c r="EFT224" s="83"/>
      <c r="EFU224" s="83"/>
      <c r="EFV224" s="83"/>
      <c r="EFW224" s="83"/>
      <c r="EFX224" s="83"/>
      <c r="EFY224" s="83"/>
      <c r="EFZ224" s="83"/>
      <c r="EGA224" s="83"/>
      <c r="EGB224" s="83"/>
      <c r="EGC224" s="83"/>
      <c r="EGD224" s="83"/>
      <c r="EGE224" s="83"/>
      <c r="EGF224" s="83"/>
      <c r="EGG224" s="83"/>
      <c r="EGH224" s="83"/>
      <c r="EGI224" s="83"/>
      <c r="EGJ224" s="83"/>
      <c r="EGK224" s="83"/>
      <c r="EGL224" s="83"/>
      <c r="EGM224" s="83"/>
      <c r="EGN224" s="83"/>
      <c r="EGO224" s="83"/>
      <c r="EGP224" s="83"/>
      <c r="EGQ224" s="83"/>
      <c r="EGR224" s="83"/>
      <c r="EGS224" s="83"/>
      <c r="EGT224" s="83"/>
      <c r="EGU224" s="83"/>
      <c r="EGV224" s="83"/>
      <c r="EGW224" s="83"/>
      <c r="EGX224" s="83"/>
      <c r="EGY224" s="83"/>
      <c r="EGZ224" s="83"/>
      <c r="EHA224" s="83"/>
      <c r="EHB224" s="83"/>
      <c r="EHC224" s="83"/>
      <c r="EHD224" s="83"/>
      <c r="EHE224" s="83"/>
      <c r="EHF224" s="83"/>
      <c r="EHG224" s="83"/>
      <c r="EHH224" s="83"/>
      <c r="EHI224" s="83"/>
      <c r="EHJ224" s="83"/>
      <c r="EHK224" s="83"/>
      <c r="EHL224" s="83"/>
      <c r="EHM224" s="83"/>
      <c r="EHN224" s="83"/>
      <c r="EHO224" s="83"/>
      <c r="EHP224" s="83"/>
      <c r="EHQ224" s="83"/>
      <c r="EHR224" s="83"/>
      <c r="EHS224" s="83"/>
      <c r="EHT224" s="83"/>
      <c r="EHU224" s="83"/>
      <c r="EHV224" s="83"/>
      <c r="EHW224" s="83"/>
      <c r="EHX224" s="83"/>
      <c r="EHY224" s="83"/>
      <c r="EHZ224" s="83"/>
      <c r="EIA224" s="83"/>
      <c r="EIB224" s="83"/>
      <c r="EIC224" s="83"/>
      <c r="EID224" s="83"/>
      <c r="EIE224" s="83"/>
      <c r="EIF224" s="83"/>
      <c r="EIG224" s="83"/>
      <c r="EIH224" s="83"/>
      <c r="EII224" s="83"/>
      <c r="EIJ224" s="83"/>
      <c r="EIK224" s="83"/>
      <c r="EIL224" s="83"/>
      <c r="EIM224" s="83"/>
      <c r="EIN224" s="83"/>
    </row>
    <row r="225" spans="1:3628" customFormat="1" ht="7.5" customHeight="1" x14ac:dyDescent="0.25">
      <c r="A225" s="121"/>
      <c r="B225" s="49"/>
      <c r="C225" s="49"/>
      <c r="D225" s="92"/>
      <c r="E225" s="49"/>
      <c r="F225" s="49"/>
      <c r="G225" s="49"/>
      <c r="H225" s="49"/>
      <c r="I225" s="49"/>
      <c r="J225" s="49"/>
      <c r="K225" s="49"/>
      <c r="L225" s="49"/>
    </row>
    <row r="226" spans="1:3628" s="28" customFormat="1" x14ac:dyDescent="0.25">
      <c r="A226" s="127" t="s">
        <v>166</v>
      </c>
      <c r="B226" s="128"/>
      <c r="C226" s="128"/>
      <c r="D226" s="129"/>
      <c r="E226" s="128"/>
      <c r="F226" s="128"/>
      <c r="G226" s="128"/>
      <c r="H226" s="49"/>
      <c r="I226" s="128"/>
      <c r="J226" s="128"/>
      <c r="K226" s="128"/>
      <c r="L226" s="49"/>
    </row>
    <row r="227" spans="1:3628" customFormat="1" x14ac:dyDescent="0.25">
      <c r="A227" s="35" t="str">
        <f>A220</f>
        <v>Balance brought forward from 2022-2023Administration</v>
      </c>
      <c r="B227" s="130"/>
      <c r="C227" s="130"/>
      <c r="D227" s="131"/>
      <c r="E227" s="130"/>
      <c r="F227" s="130"/>
      <c r="G227" s="115">
        <v>2506</v>
      </c>
      <c r="H227" s="59"/>
      <c r="I227" s="130"/>
      <c r="J227" s="130"/>
      <c r="K227" s="115"/>
      <c r="L227" s="49"/>
    </row>
    <row r="228" spans="1:3628" customFormat="1" x14ac:dyDescent="0.25">
      <c r="A228" s="29" t="s">
        <v>135</v>
      </c>
      <c r="B228" s="47">
        <v>1127.25</v>
      </c>
      <c r="C228" s="47"/>
      <c r="D228" s="48"/>
      <c r="E228" s="47">
        <v>1039.43</v>
      </c>
      <c r="F228" s="47"/>
      <c r="G228" s="47"/>
      <c r="H228" s="49"/>
      <c r="I228" s="47">
        <v>1074.75</v>
      </c>
      <c r="J228" s="47"/>
      <c r="K228" s="47"/>
      <c r="L228" s="49"/>
    </row>
    <row r="229" spans="1:3628" customFormat="1" x14ac:dyDescent="0.25">
      <c r="A229" s="29" t="s">
        <v>167</v>
      </c>
      <c r="B229" s="50"/>
      <c r="C229" s="50">
        <v>250</v>
      </c>
      <c r="D229" s="51"/>
      <c r="E229" s="50"/>
      <c r="F229" s="50">
        <v>710</v>
      </c>
      <c r="G229" s="50"/>
      <c r="H229" s="49"/>
      <c r="I229" s="50"/>
      <c r="J229" s="50">
        <v>500</v>
      </c>
      <c r="K229" s="50"/>
      <c r="L229" s="49"/>
    </row>
    <row r="230" spans="1:3628" customFormat="1" x14ac:dyDescent="0.25">
      <c r="A230" s="63" t="s">
        <v>168</v>
      </c>
      <c r="B230" s="56">
        <v>0</v>
      </c>
      <c r="C230" s="56"/>
      <c r="D230" s="78"/>
      <c r="E230" s="56"/>
      <c r="F230" s="56"/>
      <c r="G230" s="56"/>
      <c r="H230" s="49"/>
      <c r="I230" s="56"/>
      <c r="J230" s="132"/>
      <c r="K230" s="56"/>
      <c r="L230" s="49"/>
    </row>
    <row r="231" spans="1:3628" customFormat="1" ht="18.75" thickBot="1" x14ac:dyDescent="0.3">
      <c r="A231" s="63"/>
      <c r="B231" s="56"/>
      <c r="C231" s="56"/>
      <c r="D231" s="78"/>
      <c r="E231" s="56"/>
      <c r="F231" s="56"/>
      <c r="G231" s="56"/>
      <c r="H231" s="49"/>
      <c r="I231" s="56"/>
      <c r="J231" s="56"/>
      <c r="K231" s="56"/>
      <c r="L231" s="49"/>
    </row>
    <row r="232" spans="1:3628" s="103" customFormat="1" ht="19.5" thickTop="1" thickBot="1" x14ac:dyDescent="0.3">
      <c r="A232" s="101" t="s">
        <v>169</v>
      </c>
      <c r="B232" s="102">
        <f>SUM(B227:B231)</f>
        <v>1127.25</v>
      </c>
      <c r="C232" s="102">
        <f t="shared" ref="C232:F232" si="21">SUM(C227:C231)</f>
        <v>250</v>
      </c>
      <c r="D232" s="102">
        <f t="shared" si="21"/>
        <v>0</v>
      </c>
      <c r="E232" s="102">
        <f t="shared" si="21"/>
        <v>1039.43</v>
      </c>
      <c r="F232" s="102">
        <f t="shared" si="21"/>
        <v>710</v>
      </c>
      <c r="G232" s="102">
        <f>G227+E232-F232</f>
        <v>2835.4300000000003</v>
      </c>
      <c r="H232" s="102">
        <v>0</v>
      </c>
      <c r="I232" s="102">
        <f t="shared" ref="I232" si="22">SUM(I227:I231)</f>
        <v>1074.75</v>
      </c>
      <c r="J232" s="102">
        <f t="shared" ref="J232" si="23">SUM(J227:J231)</f>
        <v>500</v>
      </c>
      <c r="K232" s="102">
        <f>G232+I232-J232</f>
        <v>3410.1800000000003</v>
      </c>
      <c r="L232" s="82">
        <f>I232-J232</f>
        <v>574.75</v>
      </c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83"/>
      <c r="CA232" s="83"/>
      <c r="CB232" s="83"/>
      <c r="CC232" s="83"/>
      <c r="CD232" s="83"/>
      <c r="CE232" s="83"/>
      <c r="CF232" s="83"/>
      <c r="CG232" s="83"/>
      <c r="CH232" s="83"/>
      <c r="CI232" s="83"/>
      <c r="CJ232" s="83"/>
      <c r="CK232" s="83"/>
      <c r="CL232" s="83"/>
      <c r="CM232" s="83"/>
      <c r="CN232" s="83"/>
      <c r="CO232" s="83"/>
      <c r="CP232" s="83"/>
      <c r="CQ232" s="83"/>
      <c r="CR232" s="83"/>
      <c r="CS232" s="83"/>
      <c r="CT232" s="83"/>
      <c r="CU232" s="83"/>
      <c r="CV232" s="83"/>
      <c r="CW232" s="83"/>
      <c r="CX232" s="83"/>
      <c r="CY232" s="83"/>
      <c r="CZ232" s="83"/>
      <c r="DA232" s="83"/>
      <c r="DB232" s="83"/>
      <c r="DC232" s="83"/>
      <c r="DD232" s="83"/>
      <c r="DE232" s="83"/>
      <c r="DF232" s="83"/>
      <c r="DG232" s="83"/>
      <c r="DH232" s="83"/>
      <c r="DI232" s="83"/>
      <c r="DJ232" s="83"/>
      <c r="DK232" s="83"/>
      <c r="DL232" s="83"/>
      <c r="DM232" s="83"/>
      <c r="DN232" s="83"/>
      <c r="DO232" s="83"/>
      <c r="DP232" s="83"/>
      <c r="DQ232" s="83"/>
      <c r="DR232" s="83"/>
      <c r="DS232" s="83"/>
      <c r="DT232" s="83"/>
      <c r="DU232" s="83"/>
      <c r="DV232" s="83"/>
      <c r="DW232" s="83"/>
      <c r="DX232" s="83"/>
      <c r="DY232" s="83"/>
      <c r="DZ232" s="83"/>
      <c r="EA232" s="83"/>
      <c r="EB232" s="83"/>
      <c r="EC232" s="83"/>
      <c r="ED232" s="83"/>
      <c r="EE232" s="83"/>
      <c r="EF232" s="83"/>
      <c r="EG232" s="83"/>
      <c r="EH232" s="83"/>
      <c r="EI232" s="83"/>
      <c r="EJ232" s="83"/>
      <c r="EK232" s="83"/>
      <c r="EL232" s="83"/>
      <c r="EM232" s="83"/>
      <c r="EN232" s="83"/>
      <c r="EO232" s="83"/>
      <c r="EP232" s="83"/>
      <c r="EQ232" s="83"/>
      <c r="ER232" s="83"/>
      <c r="ES232" s="83"/>
      <c r="ET232" s="83"/>
      <c r="EU232" s="83"/>
      <c r="EV232" s="83"/>
      <c r="EW232" s="83"/>
      <c r="EX232" s="83"/>
      <c r="EY232" s="83"/>
      <c r="EZ232" s="83"/>
      <c r="FA232" s="83"/>
      <c r="FB232" s="83"/>
      <c r="FC232" s="83"/>
      <c r="FD232" s="83"/>
      <c r="FE232" s="83"/>
      <c r="FF232" s="83"/>
      <c r="FG232" s="83"/>
      <c r="FH232" s="83"/>
      <c r="FI232" s="83"/>
      <c r="FJ232" s="83"/>
      <c r="FK232" s="83"/>
      <c r="FL232" s="83"/>
      <c r="FM232" s="83"/>
      <c r="FN232" s="83"/>
      <c r="FO232" s="83"/>
      <c r="FP232" s="83"/>
      <c r="FQ232" s="83"/>
      <c r="FR232" s="83"/>
      <c r="FS232" s="83"/>
      <c r="FT232" s="83"/>
      <c r="FU232" s="83"/>
      <c r="FV232" s="83"/>
      <c r="FW232" s="83"/>
      <c r="FX232" s="83"/>
      <c r="FY232" s="83"/>
      <c r="FZ232" s="83"/>
      <c r="GA232" s="83"/>
      <c r="GB232" s="83"/>
      <c r="GC232" s="83"/>
      <c r="GD232" s="83"/>
      <c r="GE232" s="83"/>
      <c r="GF232" s="83"/>
      <c r="GG232" s="83"/>
      <c r="GH232" s="83"/>
      <c r="GI232" s="83"/>
      <c r="GJ232" s="83"/>
      <c r="GK232" s="83"/>
      <c r="GL232" s="83"/>
      <c r="GM232" s="83"/>
      <c r="GN232" s="83"/>
      <c r="GO232" s="83"/>
      <c r="GP232" s="83"/>
      <c r="GQ232" s="83"/>
      <c r="GR232" s="83"/>
      <c r="GS232" s="83"/>
      <c r="GT232" s="83"/>
      <c r="GU232" s="83"/>
      <c r="GV232" s="83"/>
      <c r="GW232" s="83"/>
      <c r="GX232" s="83"/>
      <c r="GY232" s="83"/>
      <c r="GZ232" s="83"/>
      <c r="HA232" s="83"/>
      <c r="HB232" s="83"/>
      <c r="HC232" s="83"/>
      <c r="HD232" s="83"/>
      <c r="HE232" s="83"/>
      <c r="HF232" s="83"/>
      <c r="HG232" s="83"/>
      <c r="HH232" s="83"/>
      <c r="HI232" s="83"/>
      <c r="HJ232" s="83"/>
      <c r="HK232" s="83"/>
      <c r="HL232" s="83"/>
      <c r="HM232" s="83"/>
      <c r="HN232" s="83"/>
      <c r="HO232" s="83"/>
      <c r="HP232" s="83"/>
      <c r="HQ232" s="83"/>
      <c r="HR232" s="83"/>
      <c r="HS232" s="83"/>
      <c r="HT232" s="83"/>
      <c r="HU232" s="83"/>
      <c r="HV232" s="83"/>
      <c r="HW232" s="83"/>
      <c r="HX232" s="83"/>
      <c r="HY232" s="83"/>
      <c r="HZ232" s="83"/>
      <c r="IA232" s="83"/>
      <c r="IB232" s="83"/>
      <c r="IC232" s="83"/>
      <c r="ID232" s="83"/>
      <c r="IE232" s="83"/>
      <c r="IF232" s="83"/>
      <c r="IG232" s="83"/>
      <c r="IH232" s="83"/>
      <c r="II232" s="83"/>
      <c r="IJ232" s="83"/>
      <c r="IK232" s="83"/>
      <c r="IL232" s="83"/>
      <c r="IM232" s="83"/>
      <c r="IN232" s="83"/>
      <c r="IO232" s="83"/>
      <c r="IP232" s="83"/>
      <c r="IQ232" s="83"/>
      <c r="IR232" s="83"/>
      <c r="IS232" s="83"/>
      <c r="IT232" s="83"/>
      <c r="IU232" s="83"/>
      <c r="IV232" s="83"/>
      <c r="IW232" s="83"/>
      <c r="IX232" s="83"/>
      <c r="IY232" s="83"/>
      <c r="IZ232" s="83"/>
      <c r="JA232" s="83"/>
      <c r="JB232" s="83"/>
      <c r="JC232" s="83"/>
      <c r="JD232" s="83"/>
      <c r="JE232" s="83"/>
      <c r="JF232" s="83"/>
      <c r="JG232" s="83"/>
      <c r="JH232" s="83"/>
      <c r="JI232" s="83"/>
      <c r="JJ232" s="83"/>
      <c r="JK232" s="83"/>
      <c r="JL232" s="83"/>
      <c r="JM232" s="83"/>
      <c r="JN232" s="83"/>
      <c r="JO232" s="83"/>
      <c r="JP232" s="83"/>
      <c r="JQ232" s="83"/>
      <c r="JR232" s="83"/>
      <c r="JS232" s="83"/>
      <c r="JT232" s="83"/>
      <c r="JU232" s="83"/>
      <c r="JV232" s="83"/>
      <c r="JW232" s="83"/>
      <c r="JX232" s="83"/>
      <c r="JY232" s="83"/>
      <c r="JZ232" s="83"/>
      <c r="KA232" s="83"/>
      <c r="KB232" s="83"/>
      <c r="KC232" s="83"/>
      <c r="KD232" s="83"/>
      <c r="KE232" s="83"/>
      <c r="KF232" s="83"/>
      <c r="KG232" s="83"/>
      <c r="KH232" s="83"/>
      <c r="KI232" s="83"/>
      <c r="KJ232" s="83"/>
      <c r="KK232" s="83"/>
      <c r="KL232" s="83"/>
      <c r="KM232" s="83"/>
      <c r="KN232" s="83"/>
      <c r="KO232" s="83"/>
      <c r="KP232" s="83"/>
      <c r="KQ232" s="83"/>
      <c r="KR232" s="83"/>
      <c r="KS232" s="83"/>
      <c r="KT232" s="83"/>
      <c r="KU232" s="83"/>
      <c r="KV232" s="83"/>
      <c r="KW232" s="83"/>
      <c r="KX232" s="83"/>
      <c r="KY232" s="83"/>
      <c r="KZ232" s="83"/>
      <c r="LA232" s="83"/>
      <c r="LB232" s="83"/>
      <c r="LC232" s="83"/>
      <c r="LD232" s="83"/>
      <c r="LE232" s="83"/>
      <c r="LF232" s="83"/>
      <c r="LG232" s="83"/>
      <c r="LH232" s="83"/>
      <c r="LI232" s="83"/>
      <c r="LJ232" s="83"/>
      <c r="LK232" s="83"/>
      <c r="LL232" s="83"/>
      <c r="LM232" s="83"/>
      <c r="LN232" s="83"/>
      <c r="LO232" s="83"/>
      <c r="LP232" s="83"/>
      <c r="LQ232" s="83"/>
      <c r="LR232" s="83"/>
      <c r="LS232" s="83"/>
      <c r="LT232" s="83"/>
      <c r="LU232" s="83"/>
      <c r="LV232" s="83"/>
      <c r="LW232" s="83"/>
      <c r="LX232" s="83"/>
      <c r="LY232" s="83"/>
      <c r="LZ232" s="83"/>
      <c r="MA232" s="83"/>
      <c r="MB232" s="83"/>
      <c r="MC232" s="83"/>
      <c r="MD232" s="83"/>
      <c r="ME232" s="83"/>
      <c r="MF232" s="83"/>
      <c r="MG232" s="83"/>
      <c r="MH232" s="83"/>
      <c r="MI232" s="83"/>
      <c r="MJ232" s="83"/>
      <c r="MK232" s="83"/>
      <c r="ML232" s="83"/>
      <c r="MM232" s="83"/>
      <c r="MN232" s="83"/>
      <c r="MO232" s="83"/>
      <c r="MP232" s="83"/>
      <c r="MQ232" s="83"/>
      <c r="MR232" s="83"/>
      <c r="MS232" s="83"/>
      <c r="MT232" s="83"/>
      <c r="MU232" s="83"/>
      <c r="MV232" s="83"/>
      <c r="MW232" s="83"/>
      <c r="MX232" s="83"/>
      <c r="MY232" s="83"/>
      <c r="MZ232" s="83"/>
      <c r="NA232" s="83"/>
      <c r="NB232" s="83"/>
      <c r="NC232" s="83"/>
      <c r="ND232" s="83"/>
      <c r="NE232" s="83"/>
      <c r="NF232" s="83"/>
      <c r="NG232" s="83"/>
      <c r="NH232" s="83"/>
      <c r="NI232" s="83"/>
      <c r="NJ232" s="83"/>
      <c r="NK232" s="83"/>
      <c r="NL232" s="83"/>
      <c r="NM232" s="83"/>
      <c r="NN232" s="83"/>
      <c r="NO232" s="83"/>
      <c r="NP232" s="83"/>
      <c r="NQ232" s="83"/>
      <c r="NR232" s="83"/>
      <c r="NS232" s="83"/>
      <c r="NT232" s="83"/>
      <c r="NU232" s="83"/>
      <c r="NV232" s="83"/>
      <c r="NW232" s="83"/>
      <c r="NX232" s="83"/>
      <c r="NY232" s="83"/>
      <c r="NZ232" s="83"/>
      <c r="OA232" s="83"/>
      <c r="OB232" s="83"/>
      <c r="OC232" s="83"/>
      <c r="OD232" s="83"/>
      <c r="OE232" s="83"/>
      <c r="OF232" s="83"/>
      <c r="OG232" s="83"/>
      <c r="OH232" s="83"/>
      <c r="OI232" s="83"/>
      <c r="OJ232" s="83"/>
      <c r="OK232" s="83"/>
      <c r="OL232" s="83"/>
      <c r="OM232" s="83"/>
      <c r="ON232" s="83"/>
      <c r="OO232" s="83"/>
      <c r="OP232" s="83"/>
      <c r="OQ232" s="83"/>
      <c r="OR232" s="83"/>
      <c r="OS232" s="83"/>
      <c r="OT232" s="83"/>
      <c r="OU232" s="83"/>
      <c r="OV232" s="83"/>
      <c r="OW232" s="83"/>
      <c r="OX232" s="83"/>
      <c r="OY232" s="83"/>
      <c r="OZ232" s="83"/>
      <c r="PA232" s="83"/>
      <c r="PB232" s="83"/>
      <c r="PC232" s="83"/>
      <c r="PD232" s="83"/>
      <c r="PE232" s="83"/>
      <c r="PF232" s="83"/>
      <c r="PG232" s="83"/>
      <c r="PH232" s="83"/>
      <c r="PI232" s="83"/>
      <c r="PJ232" s="83"/>
      <c r="PK232" s="83"/>
      <c r="PL232" s="83"/>
      <c r="PM232" s="83"/>
      <c r="PN232" s="83"/>
      <c r="PO232" s="83"/>
      <c r="PP232" s="83"/>
      <c r="PQ232" s="83"/>
      <c r="PR232" s="83"/>
      <c r="PS232" s="83"/>
      <c r="PT232" s="83"/>
      <c r="PU232" s="83"/>
      <c r="PV232" s="83"/>
      <c r="PW232" s="83"/>
      <c r="PX232" s="83"/>
      <c r="PY232" s="83"/>
      <c r="PZ232" s="83"/>
      <c r="QA232" s="83"/>
      <c r="QB232" s="83"/>
      <c r="QC232" s="83"/>
      <c r="QD232" s="83"/>
      <c r="QE232" s="83"/>
      <c r="QF232" s="83"/>
      <c r="QG232" s="83"/>
      <c r="QH232" s="83"/>
      <c r="QI232" s="83"/>
      <c r="QJ232" s="83"/>
      <c r="QK232" s="83"/>
      <c r="QL232" s="83"/>
      <c r="QM232" s="83"/>
      <c r="QN232" s="83"/>
      <c r="QO232" s="83"/>
      <c r="QP232" s="83"/>
      <c r="QQ232" s="83"/>
      <c r="QR232" s="83"/>
      <c r="QS232" s="83"/>
      <c r="QT232" s="83"/>
      <c r="QU232" s="83"/>
      <c r="QV232" s="83"/>
      <c r="QW232" s="83"/>
      <c r="QX232" s="83"/>
      <c r="QY232" s="83"/>
      <c r="QZ232" s="83"/>
      <c r="RA232" s="83"/>
      <c r="RB232" s="83"/>
      <c r="RC232" s="83"/>
      <c r="RD232" s="83"/>
      <c r="RE232" s="83"/>
      <c r="RF232" s="83"/>
      <c r="RG232" s="83"/>
      <c r="RH232" s="83"/>
      <c r="RI232" s="83"/>
      <c r="RJ232" s="83"/>
      <c r="RK232" s="83"/>
      <c r="RL232" s="83"/>
      <c r="RM232" s="83"/>
      <c r="RN232" s="83"/>
      <c r="RO232" s="83"/>
      <c r="RP232" s="83"/>
      <c r="RQ232" s="83"/>
      <c r="RR232" s="83"/>
      <c r="RS232" s="83"/>
      <c r="RT232" s="83"/>
      <c r="RU232" s="83"/>
      <c r="RV232" s="83"/>
      <c r="RW232" s="83"/>
      <c r="RX232" s="83"/>
      <c r="RY232" s="83"/>
      <c r="RZ232" s="83"/>
      <c r="SA232" s="83"/>
      <c r="SB232" s="83"/>
      <c r="SC232" s="83"/>
      <c r="SD232" s="83"/>
      <c r="SE232" s="83"/>
      <c r="SF232" s="83"/>
      <c r="SG232" s="83"/>
      <c r="SH232" s="83"/>
      <c r="SI232" s="83"/>
      <c r="SJ232" s="83"/>
      <c r="SK232" s="83"/>
      <c r="SL232" s="83"/>
      <c r="SM232" s="83"/>
      <c r="SN232" s="83"/>
      <c r="SO232" s="83"/>
      <c r="SP232" s="83"/>
      <c r="SQ232" s="83"/>
      <c r="SR232" s="83"/>
      <c r="SS232" s="83"/>
      <c r="ST232" s="83"/>
      <c r="SU232" s="83"/>
      <c r="SV232" s="83"/>
      <c r="SW232" s="83"/>
      <c r="SX232" s="83"/>
      <c r="SY232" s="83"/>
      <c r="SZ232" s="83"/>
      <c r="TA232" s="83"/>
      <c r="TB232" s="83"/>
      <c r="TC232" s="83"/>
      <c r="TD232" s="83"/>
      <c r="TE232" s="83"/>
      <c r="TF232" s="83"/>
      <c r="TG232" s="83"/>
      <c r="TH232" s="83"/>
      <c r="TI232" s="83"/>
      <c r="TJ232" s="83"/>
      <c r="TK232" s="83"/>
      <c r="TL232" s="83"/>
      <c r="TM232" s="83"/>
      <c r="TN232" s="83"/>
      <c r="TO232" s="83"/>
      <c r="TP232" s="83"/>
      <c r="TQ232" s="83"/>
      <c r="TR232" s="83"/>
      <c r="TS232" s="83"/>
      <c r="TT232" s="83"/>
      <c r="TU232" s="83"/>
      <c r="TV232" s="83"/>
      <c r="TW232" s="83"/>
      <c r="TX232" s="83"/>
      <c r="TY232" s="83"/>
      <c r="TZ232" s="83"/>
      <c r="UA232" s="83"/>
      <c r="UB232" s="83"/>
      <c r="UC232" s="83"/>
      <c r="UD232" s="83"/>
      <c r="UE232" s="83"/>
      <c r="UF232" s="83"/>
      <c r="UG232" s="83"/>
      <c r="UH232" s="83"/>
      <c r="UI232" s="83"/>
      <c r="UJ232" s="83"/>
      <c r="UK232" s="83"/>
      <c r="UL232" s="83"/>
      <c r="UM232" s="83"/>
      <c r="UN232" s="83"/>
      <c r="UO232" s="83"/>
      <c r="UP232" s="83"/>
      <c r="UQ232" s="83"/>
      <c r="UR232" s="83"/>
      <c r="US232" s="83"/>
      <c r="UT232" s="83"/>
      <c r="UU232" s="83"/>
      <c r="UV232" s="83"/>
      <c r="UW232" s="83"/>
      <c r="UX232" s="83"/>
      <c r="UY232" s="83"/>
      <c r="UZ232" s="83"/>
      <c r="VA232" s="83"/>
      <c r="VB232" s="83"/>
      <c r="VC232" s="83"/>
      <c r="VD232" s="83"/>
      <c r="VE232" s="83"/>
      <c r="VF232" s="83"/>
      <c r="VG232" s="83"/>
      <c r="VH232" s="83"/>
      <c r="VI232" s="83"/>
      <c r="VJ232" s="83"/>
      <c r="VK232" s="83"/>
      <c r="VL232" s="83"/>
      <c r="VM232" s="83"/>
      <c r="VN232" s="83"/>
      <c r="VO232" s="83"/>
      <c r="VP232" s="83"/>
      <c r="VQ232" s="83"/>
      <c r="VR232" s="83"/>
      <c r="VS232" s="83"/>
      <c r="VT232" s="83"/>
      <c r="VU232" s="83"/>
      <c r="VV232" s="83"/>
      <c r="VW232" s="83"/>
      <c r="VX232" s="83"/>
      <c r="VY232" s="83"/>
      <c r="VZ232" s="83"/>
      <c r="WA232" s="83"/>
      <c r="WB232" s="83"/>
      <c r="WC232" s="83"/>
      <c r="WD232" s="83"/>
      <c r="WE232" s="83"/>
      <c r="WF232" s="83"/>
      <c r="WG232" s="83"/>
      <c r="WH232" s="83"/>
      <c r="WI232" s="83"/>
      <c r="WJ232" s="83"/>
      <c r="WK232" s="83"/>
      <c r="WL232" s="83"/>
      <c r="WM232" s="83"/>
      <c r="WN232" s="83"/>
      <c r="WO232" s="83"/>
      <c r="WP232" s="83"/>
      <c r="WQ232" s="83"/>
      <c r="WR232" s="83"/>
      <c r="WS232" s="83"/>
      <c r="WT232" s="83"/>
      <c r="WU232" s="83"/>
      <c r="WV232" s="83"/>
      <c r="WW232" s="83"/>
      <c r="WX232" s="83"/>
      <c r="WY232" s="83"/>
      <c r="WZ232" s="83"/>
      <c r="XA232" s="83"/>
      <c r="XB232" s="83"/>
      <c r="XC232" s="83"/>
      <c r="XD232" s="83"/>
      <c r="XE232" s="83"/>
      <c r="XF232" s="83"/>
      <c r="XG232" s="83"/>
      <c r="XH232" s="83"/>
      <c r="XI232" s="83"/>
      <c r="XJ232" s="83"/>
      <c r="XK232" s="83"/>
      <c r="XL232" s="83"/>
      <c r="XM232" s="83"/>
      <c r="XN232" s="83"/>
      <c r="XO232" s="83"/>
      <c r="XP232" s="83"/>
      <c r="XQ232" s="83"/>
      <c r="XR232" s="83"/>
      <c r="XS232" s="83"/>
      <c r="XT232" s="83"/>
      <c r="XU232" s="83"/>
      <c r="XV232" s="83"/>
      <c r="XW232" s="83"/>
      <c r="XX232" s="83"/>
      <c r="XY232" s="83"/>
      <c r="XZ232" s="83"/>
      <c r="YA232" s="83"/>
      <c r="YB232" s="83"/>
      <c r="YC232" s="83"/>
      <c r="YD232" s="83"/>
      <c r="YE232" s="83"/>
      <c r="YF232" s="83"/>
      <c r="YG232" s="83"/>
      <c r="YH232" s="83"/>
      <c r="YI232" s="83"/>
      <c r="YJ232" s="83"/>
      <c r="YK232" s="83"/>
      <c r="YL232" s="83"/>
      <c r="YM232" s="83"/>
      <c r="YN232" s="83"/>
      <c r="YO232" s="83"/>
      <c r="YP232" s="83"/>
      <c r="YQ232" s="83"/>
      <c r="YR232" s="83"/>
      <c r="YS232" s="83"/>
      <c r="YT232" s="83"/>
      <c r="YU232" s="83"/>
      <c r="YV232" s="83"/>
      <c r="YW232" s="83"/>
      <c r="YX232" s="83"/>
      <c r="YY232" s="83"/>
      <c r="YZ232" s="83"/>
      <c r="ZA232" s="83"/>
      <c r="ZB232" s="83"/>
      <c r="ZC232" s="83"/>
      <c r="ZD232" s="83"/>
      <c r="ZE232" s="83"/>
      <c r="ZF232" s="83"/>
      <c r="ZG232" s="83"/>
      <c r="ZH232" s="83"/>
      <c r="ZI232" s="83"/>
      <c r="ZJ232" s="83"/>
      <c r="ZK232" s="83"/>
      <c r="ZL232" s="83"/>
      <c r="ZM232" s="83"/>
      <c r="ZN232" s="83"/>
      <c r="ZO232" s="83"/>
      <c r="ZP232" s="83"/>
      <c r="ZQ232" s="83"/>
      <c r="ZR232" s="83"/>
      <c r="ZS232" s="83"/>
      <c r="ZT232" s="83"/>
      <c r="ZU232" s="83"/>
      <c r="ZV232" s="83"/>
      <c r="ZW232" s="83"/>
      <c r="ZX232" s="83"/>
      <c r="ZY232" s="83"/>
      <c r="ZZ232" s="83"/>
      <c r="AAA232" s="83"/>
      <c r="AAB232" s="83"/>
      <c r="AAC232" s="83"/>
      <c r="AAD232" s="83"/>
      <c r="AAE232" s="83"/>
      <c r="AAF232" s="83"/>
      <c r="AAG232" s="83"/>
      <c r="AAH232" s="83"/>
      <c r="AAI232" s="83"/>
      <c r="AAJ232" s="83"/>
      <c r="AAK232" s="83"/>
      <c r="AAL232" s="83"/>
      <c r="AAM232" s="83"/>
      <c r="AAN232" s="83"/>
      <c r="AAO232" s="83"/>
      <c r="AAP232" s="83"/>
      <c r="AAQ232" s="83"/>
      <c r="AAR232" s="83"/>
      <c r="AAS232" s="83"/>
      <c r="AAT232" s="83"/>
      <c r="AAU232" s="83"/>
      <c r="AAV232" s="83"/>
      <c r="AAW232" s="83"/>
      <c r="AAX232" s="83"/>
      <c r="AAY232" s="83"/>
      <c r="AAZ232" s="83"/>
      <c r="ABA232" s="83"/>
      <c r="ABB232" s="83"/>
      <c r="ABC232" s="83"/>
      <c r="ABD232" s="83"/>
      <c r="ABE232" s="83"/>
      <c r="ABF232" s="83"/>
      <c r="ABG232" s="83"/>
      <c r="ABH232" s="83"/>
      <c r="ABI232" s="83"/>
      <c r="ABJ232" s="83"/>
      <c r="ABK232" s="83"/>
      <c r="ABL232" s="83"/>
      <c r="ABM232" s="83"/>
      <c r="ABN232" s="83"/>
      <c r="ABO232" s="83"/>
      <c r="ABP232" s="83"/>
      <c r="ABQ232" s="83"/>
      <c r="ABR232" s="83"/>
      <c r="ABS232" s="83"/>
      <c r="ABT232" s="83"/>
      <c r="ABU232" s="83"/>
      <c r="ABV232" s="83"/>
      <c r="ABW232" s="83"/>
      <c r="ABX232" s="83"/>
      <c r="ABY232" s="83"/>
      <c r="ABZ232" s="83"/>
      <c r="ACA232" s="83"/>
      <c r="ACB232" s="83"/>
      <c r="ACC232" s="83"/>
      <c r="ACD232" s="83"/>
      <c r="ACE232" s="83"/>
      <c r="ACF232" s="83"/>
      <c r="ACG232" s="83"/>
      <c r="ACH232" s="83"/>
      <c r="ACI232" s="83"/>
      <c r="ACJ232" s="83"/>
      <c r="ACK232" s="83"/>
      <c r="ACL232" s="83"/>
      <c r="ACM232" s="83"/>
      <c r="ACN232" s="83"/>
      <c r="ACO232" s="83"/>
      <c r="ACP232" s="83"/>
      <c r="ACQ232" s="83"/>
      <c r="ACR232" s="83"/>
      <c r="ACS232" s="83"/>
      <c r="ACT232" s="83"/>
      <c r="ACU232" s="83"/>
      <c r="ACV232" s="83"/>
      <c r="ACW232" s="83"/>
      <c r="ACX232" s="83"/>
      <c r="ACY232" s="83"/>
      <c r="ACZ232" s="83"/>
      <c r="ADA232" s="83"/>
      <c r="ADB232" s="83"/>
      <c r="ADC232" s="83"/>
      <c r="ADD232" s="83"/>
      <c r="ADE232" s="83"/>
      <c r="ADF232" s="83"/>
      <c r="ADG232" s="83"/>
      <c r="ADH232" s="83"/>
      <c r="ADI232" s="83"/>
      <c r="ADJ232" s="83"/>
      <c r="ADK232" s="83"/>
      <c r="ADL232" s="83"/>
      <c r="ADM232" s="83"/>
      <c r="ADN232" s="83"/>
      <c r="ADO232" s="83"/>
      <c r="ADP232" s="83"/>
      <c r="ADQ232" s="83"/>
      <c r="ADR232" s="83"/>
      <c r="ADS232" s="83"/>
      <c r="ADT232" s="83"/>
      <c r="ADU232" s="83"/>
      <c r="ADV232" s="83"/>
      <c r="ADW232" s="83"/>
      <c r="ADX232" s="83"/>
      <c r="ADY232" s="83"/>
      <c r="ADZ232" s="83"/>
      <c r="AEA232" s="83"/>
      <c r="AEB232" s="83"/>
      <c r="AEC232" s="83"/>
      <c r="AED232" s="83"/>
      <c r="AEE232" s="83"/>
      <c r="AEF232" s="83"/>
      <c r="AEG232" s="83"/>
      <c r="AEH232" s="83"/>
      <c r="AEI232" s="83"/>
      <c r="AEJ232" s="83"/>
      <c r="AEK232" s="83"/>
      <c r="AEL232" s="83"/>
      <c r="AEM232" s="83"/>
      <c r="AEN232" s="83"/>
      <c r="AEO232" s="83"/>
      <c r="AEP232" s="83"/>
      <c r="AEQ232" s="83"/>
      <c r="AER232" s="83"/>
      <c r="AES232" s="83"/>
      <c r="AET232" s="83"/>
      <c r="AEU232" s="83"/>
      <c r="AEV232" s="83"/>
      <c r="AEW232" s="83"/>
      <c r="AEX232" s="83"/>
      <c r="AEY232" s="83"/>
      <c r="AEZ232" s="83"/>
      <c r="AFA232" s="83"/>
      <c r="AFB232" s="83"/>
      <c r="AFC232" s="83"/>
      <c r="AFD232" s="83"/>
      <c r="AFE232" s="83"/>
      <c r="AFF232" s="83"/>
      <c r="AFG232" s="83"/>
      <c r="AFH232" s="83"/>
      <c r="AFI232" s="83"/>
      <c r="AFJ232" s="83"/>
      <c r="AFK232" s="83"/>
      <c r="AFL232" s="83"/>
      <c r="AFM232" s="83"/>
      <c r="AFN232" s="83"/>
      <c r="AFO232" s="83"/>
      <c r="AFP232" s="83"/>
      <c r="AFQ232" s="83"/>
      <c r="AFR232" s="83"/>
      <c r="AFS232" s="83"/>
      <c r="AFT232" s="83"/>
      <c r="AFU232" s="83"/>
      <c r="AFV232" s="83"/>
      <c r="AFW232" s="83"/>
      <c r="AFX232" s="83"/>
      <c r="AFY232" s="83"/>
      <c r="AFZ232" s="83"/>
      <c r="AGA232" s="83"/>
      <c r="AGB232" s="83"/>
      <c r="AGC232" s="83"/>
      <c r="AGD232" s="83"/>
      <c r="AGE232" s="83"/>
      <c r="AGF232" s="83"/>
      <c r="AGG232" s="83"/>
      <c r="AGH232" s="83"/>
      <c r="AGI232" s="83"/>
      <c r="AGJ232" s="83"/>
      <c r="AGK232" s="83"/>
      <c r="AGL232" s="83"/>
      <c r="AGM232" s="83"/>
      <c r="AGN232" s="83"/>
      <c r="AGO232" s="83"/>
      <c r="AGP232" s="83"/>
      <c r="AGQ232" s="83"/>
      <c r="AGR232" s="83"/>
      <c r="AGS232" s="83"/>
      <c r="AGT232" s="83"/>
      <c r="AGU232" s="83"/>
      <c r="AGV232" s="83"/>
      <c r="AGW232" s="83"/>
      <c r="AGX232" s="83"/>
      <c r="AGY232" s="83"/>
      <c r="AGZ232" s="83"/>
      <c r="AHA232" s="83"/>
      <c r="AHB232" s="83"/>
      <c r="AHC232" s="83"/>
      <c r="AHD232" s="83"/>
      <c r="AHE232" s="83"/>
      <c r="AHF232" s="83"/>
      <c r="AHG232" s="83"/>
      <c r="AHH232" s="83"/>
      <c r="AHI232" s="83"/>
      <c r="AHJ232" s="83"/>
      <c r="AHK232" s="83"/>
      <c r="AHL232" s="83"/>
      <c r="AHM232" s="83"/>
      <c r="AHN232" s="83"/>
      <c r="AHO232" s="83"/>
      <c r="AHP232" s="83"/>
      <c r="AHQ232" s="83"/>
      <c r="AHR232" s="83"/>
      <c r="AHS232" s="83"/>
      <c r="AHT232" s="83"/>
      <c r="AHU232" s="83"/>
      <c r="AHV232" s="83"/>
      <c r="AHW232" s="83"/>
      <c r="AHX232" s="83"/>
      <c r="AHY232" s="83"/>
      <c r="AHZ232" s="83"/>
      <c r="AIA232" s="83"/>
      <c r="AIB232" s="83"/>
      <c r="AIC232" s="83"/>
      <c r="AID232" s="83"/>
      <c r="AIE232" s="83"/>
      <c r="AIF232" s="83"/>
      <c r="AIG232" s="83"/>
      <c r="AIH232" s="83"/>
      <c r="AII232" s="83"/>
      <c r="AIJ232" s="83"/>
      <c r="AIK232" s="83"/>
      <c r="AIL232" s="83"/>
      <c r="AIM232" s="83"/>
      <c r="AIN232" s="83"/>
      <c r="AIO232" s="83"/>
      <c r="AIP232" s="83"/>
      <c r="AIQ232" s="83"/>
      <c r="AIR232" s="83"/>
      <c r="AIS232" s="83"/>
      <c r="AIT232" s="83"/>
      <c r="AIU232" s="83"/>
      <c r="AIV232" s="83"/>
      <c r="AIW232" s="83"/>
      <c r="AIX232" s="83"/>
      <c r="AIY232" s="83"/>
      <c r="AIZ232" s="83"/>
      <c r="AJA232" s="83"/>
      <c r="AJB232" s="83"/>
      <c r="AJC232" s="83"/>
      <c r="AJD232" s="83"/>
      <c r="AJE232" s="83"/>
      <c r="AJF232" s="83"/>
      <c r="AJG232" s="83"/>
      <c r="AJH232" s="83"/>
      <c r="AJI232" s="83"/>
      <c r="AJJ232" s="83"/>
      <c r="AJK232" s="83"/>
      <c r="AJL232" s="83"/>
      <c r="AJM232" s="83"/>
      <c r="AJN232" s="83"/>
      <c r="AJO232" s="83"/>
      <c r="AJP232" s="83"/>
      <c r="AJQ232" s="83"/>
      <c r="AJR232" s="83"/>
      <c r="AJS232" s="83"/>
      <c r="AJT232" s="83"/>
      <c r="AJU232" s="83"/>
      <c r="AJV232" s="83"/>
      <c r="AJW232" s="83"/>
      <c r="AJX232" s="83"/>
      <c r="AJY232" s="83"/>
      <c r="AJZ232" s="83"/>
      <c r="AKA232" s="83"/>
      <c r="AKB232" s="83"/>
      <c r="AKC232" s="83"/>
      <c r="AKD232" s="83"/>
      <c r="AKE232" s="83"/>
      <c r="AKF232" s="83"/>
      <c r="AKG232" s="83"/>
      <c r="AKH232" s="83"/>
      <c r="AKI232" s="83"/>
      <c r="AKJ232" s="83"/>
      <c r="AKK232" s="83"/>
      <c r="AKL232" s="83"/>
      <c r="AKM232" s="83"/>
      <c r="AKN232" s="83"/>
      <c r="AKO232" s="83"/>
      <c r="AKP232" s="83"/>
      <c r="AKQ232" s="83"/>
      <c r="AKR232" s="83"/>
      <c r="AKS232" s="83"/>
      <c r="AKT232" s="83"/>
      <c r="AKU232" s="83"/>
      <c r="AKV232" s="83"/>
      <c r="AKW232" s="83"/>
      <c r="AKX232" s="83"/>
      <c r="AKY232" s="83"/>
      <c r="AKZ232" s="83"/>
      <c r="ALA232" s="83"/>
      <c r="ALB232" s="83"/>
      <c r="ALC232" s="83"/>
      <c r="ALD232" s="83"/>
      <c r="ALE232" s="83"/>
      <c r="ALF232" s="83"/>
      <c r="ALG232" s="83"/>
      <c r="ALH232" s="83"/>
      <c r="ALI232" s="83"/>
      <c r="ALJ232" s="83"/>
      <c r="ALK232" s="83"/>
      <c r="ALL232" s="83"/>
      <c r="ALM232" s="83"/>
      <c r="ALN232" s="83"/>
      <c r="ALO232" s="83"/>
      <c r="ALP232" s="83"/>
      <c r="ALQ232" s="83"/>
      <c r="ALR232" s="83"/>
      <c r="ALS232" s="83"/>
      <c r="ALT232" s="83"/>
      <c r="ALU232" s="83"/>
      <c r="ALV232" s="83"/>
      <c r="ALW232" s="83"/>
      <c r="ALX232" s="83"/>
      <c r="ALY232" s="83"/>
      <c r="ALZ232" s="83"/>
      <c r="AMA232" s="83"/>
      <c r="AMB232" s="83"/>
      <c r="AMC232" s="83"/>
      <c r="AMD232" s="83"/>
      <c r="AME232" s="83"/>
      <c r="AMF232" s="83"/>
      <c r="AMG232" s="83"/>
      <c r="AMH232" s="83"/>
      <c r="AMI232" s="83"/>
      <c r="AMJ232" s="83"/>
      <c r="AMK232" s="83"/>
      <c r="AML232" s="83"/>
      <c r="AMM232" s="83"/>
      <c r="AMN232" s="83"/>
      <c r="AMO232" s="83"/>
      <c r="AMP232" s="83"/>
      <c r="AMQ232" s="83"/>
      <c r="AMR232" s="83"/>
      <c r="AMS232" s="83"/>
      <c r="AMT232" s="83"/>
      <c r="AMU232" s="83"/>
      <c r="AMV232" s="83"/>
      <c r="AMW232" s="83"/>
      <c r="AMX232" s="83"/>
      <c r="AMY232" s="83"/>
      <c r="AMZ232" s="83"/>
      <c r="ANA232" s="83"/>
      <c r="ANB232" s="83"/>
      <c r="ANC232" s="83"/>
      <c r="AND232" s="83"/>
      <c r="ANE232" s="83"/>
      <c r="ANF232" s="83"/>
      <c r="ANG232" s="83"/>
      <c r="ANH232" s="83"/>
      <c r="ANI232" s="83"/>
      <c r="ANJ232" s="83"/>
      <c r="ANK232" s="83"/>
      <c r="ANL232" s="83"/>
      <c r="ANM232" s="83"/>
      <c r="ANN232" s="83"/>
      <c r="ANO232" s="83"/>
      <c r="ANP232" s="83"/>
      <c r="ANQ232" s="83"/>
      <c r="ANR232" s="83"/>
      <c r="ANS232" s="83"/>
      <c r="ANT232" s="83"/>
      <c r="ANU232" s="83"/>
      <c r="ANV232" s="83"/>
      <c r="ANW232" s="83"/>
      <c r="ANX232" s="83"/>
      <c r="ANY232" s="83"/>
      <c r="ANZ232" s="83"/>
      <c r="AOA232" s="83"/>
      <c r="AOB232" s="83"/>
      <c r="AOC232" s="83"/>
      <c r="AOD232" s="83"/>
      <c r="AOE232" s="83"/>
      <c r="AOF232" s="83"/>
      <c r="AOG232" s="83"/>
      <c r="AOH232" s="83"/>
      <c r="AOI232" s="83"/>
      <c r="AOJ232" s="83"/>
      <c r="AOK232" s="83"/>
      <c r="AOL232" s="83"/>
      <c r="AOM232" s="83"/>
      <c r="AON232" s="83"/>
      <c r="AOO232" s="83"/>
      <c r="AOP232" s="83"/>
      <c r="AOQ232" s="83"/>
      <c r="AOR232" s="83"/>
      <c r="AOS232" s="83"/>
      <c r="AOT232" s="83"/>
      <c r="AOU232" s="83"/>
      <c r="AOV232" s="83"/>
      <c r="AOW232" s="83"/>
      <c r="AOX232" s="83"/>
      <c r="AOY232" s="83"/>
      <c r="AOZ232" s="83"/>
      <c r="APA232" s="83"/>
      <c r="APB232" s="83"/>
      <c r="APC232" s="83"/>
      <c r="APD232" s="83"/>
      <c r="APE232" s="83"/>
      <c r="APF232" s="83"/>
      <c r="APG232" s="83"/>
      <c r="APH232" s="83"/>
      <c r="API232" s="83"/>
      <c r="APJ232" s="83"/>
      <c r="APK232" s="83"/>
      <c r="APL232" s="83"/>
      <c r="APM232" s="83"/>
      <c r="APN232" s="83"/>
      <c r="APO232" s="83"/>
      <c r="APP232" s="83"/>
      <c r="APQ232" s="83"/>
      <c r="APR232" s="83"/>
      <c r="APS232" s="83"/>
      <c r="APT232" s="83"/>
      <c r="APU232" s="83"/>
      <c r="APV232" s="83"/>
      <c r="APW232" s="83"/>
      <c r="APX232" s="83"/>
      <c r="APY232" s="83"/>
      <c r="APZ232" s="83"/>
      <c r="AQA232" s="83"/>
      <c r="AQB232" s="83"/>
      <c r="AQC232" s="83"/>
      <c r="AQD232" s="83"/>
      <c r="AQE232" s="83"/>
      <c r="AQF232" s="83"/>
      <c r="AQG232" s="83"/>
      <c r="AQH232" s="83"/>
      <c r="AQI232" s="83"/>
      <c r="AQJ232" s="83"/>
      <c r="AQK232" s="83"/>
      <c r="AQL232" s="83"/>
      <c r="AQM232" s="83"/>
      <c r="AQN232" s="83"/>
      <c r="AQO232" s="83"/>
      <c r="AQP232" s="83"/>
      <c r="AQQ232" s="83"/>
      <c r="AQR232" s="83"/>
      <c r="AQS232" s="83"/>
      <c r="AQT232" s="83"/>
      <c r="AQU232" s="83"/>
      <c r="AQV232" s="83"/>
      <c r="AQW232" s="83"/>
      <c r="AQX232" s="83"/>
      <c r="AQY232" s="83"/>
      <c r="AQZ232" s="83"/>
      <c r="ARA232" s="83"/>
      <c r="ARB232" s="83"/>
      <c r="ARC232" s="83"/>
      <c r="ARD232" s="83"/>
      <c r="ARE232" s="83"/>
      <c r="ARF232" s="83"/>
      <c r="ARG232" s="83"/>
      <c r="ARH232" s="83"/>
      <c r="ARI232" s="83"/>
      <c r="ARJ232" s="83"/>
      <c r="ARK232" s="83"/>
      <c r="ARL232" s="83"/>
      <c r="ARM232" s="83"/>
      <c r="ARN232" s="83"/>
      <c r="ARO232" s="83"/>
      <c r="ARP232" s="83"/>
      <c r="ARQ232" s="83"/>
      <c r="ARR232" s="83"/>
      <c r="ARS232" s="83"/>
      <c r="ART232" s="83"/>
      <c r="ARU232" s="83"/>
      <c r="ARV232" s="83"/>
      <c r="ARW232" s="83"/>
      <c r="ARX232" s="83"/>
      <c r="ARY232" s="83"/>
      <c r="ARZ232" s="83"/>
      <c r="ASA232" s="83"/>
      <c r="ASB232" s="83"/>
      <c r="ASC232" s="83"/>
      <c r="ASD232" s="83"/>
      <c r="ASE232" s="83"/>
      <c r="ASF232" s="83"/>
      <c r="ASG232" s="83"/>
      <c r="ASH232" s="83"/>
      <c r="ASI232" s="83"/>
      <c r="ASJ232" s="83"/>
      <c r="ASK232" s="83"/>
      <c r="ASL232" s="83"/>
      <c r="ASM232" s="83"/>
      <c r="ASN232" s="83"/>
      <c r="ASO232" s="83"/>
      <c r="ASP232" s="83"/>
      <c r="ASQ232" s="83"/>
      <c r="ASR232" s="83"/>
      <c r="ASS232" s="83"/>
      <c r="AST232" s="83"/>
      <c r="ASU232" s="83"/>
      <c r="ASV232" s="83"/>
      <c r="ASW232" s="83"/>
      <c r="ASX232" s="83"/>
      <c r="ASY232" s="83"/>
      <c r="ASZ232" s="83"/>
      <c r="ATA232" s="83"/>
      <c r="ATB232" s="83"/>
      <c r="ATC232" s="83"/>
      <c r="ATD232" s="83"/>
      <c r="ATE232" s="83"/>
      <c r="ATF232" s="83"/>
      <c r="ATG232" s="83"/>
      <c r="ATH232" s="83"/>
      <c r="ATI232" s="83"/>
      <c r="ATJ232" s="83"/>
      <c r="ATK232" s="83"/>
      <c r="ATL232" s="83"/>
      <c r="ATM232" s="83"/>
      <c r="ATN232" s="83"/>
      <c r="ATO232" s="83"/>
      <c r="ATP232" s="83"/>
      <c r="ATQ232" s="83"/>
      <c r="ATR232" s="83"/>
      <c r="ATS232" s="83"/>
      <c r="ATT232" s="83"/>
      <c r="ATU232" s="83"/>
      <c r="ATV232" s="83"/>
      <c r="ATW232" s="83"/>
      <c r="ATX232" s="83"/>
      <c r="ATY232" s="83"/>
      <c r="ATZ232" s="83"/>
      <c r="AUA232" s="83"/>
      <c r="AUB232" s="83"/>
      <c r="AUC232" s="83"/>
      <c r="AUD232" s="83"/>
      <c r="AUE232" s="83"/>
      <c r="AUF232" s="83"/>
      <c r="AUG232" s="83"/>
      <c r="AUH232" s="83"/>
      <c r="AUI232" s="83"/>
      <c r="AUJ232" s="83"/>
      <c r="AUK232" s="83"/>
      <c r="AUL232" s="83"/>
      <c r="AUM232" s="83"/>
      <c r="AUN232" s="83"/>
      <c r="AUO232" s="83"/>
      <c r="AUP232" s="83"/>
      <c r="AUQ232" s="83"/>
      <c r="AUR232" s="83"/>
      <c r="AUS232" s="83"/>
      <c r="AUT232" s="83"/>
      <c r="AUU232" s="83"/>
      <c r="AUV232" s="83"/>
      <c r="AUW232" s="83"/>
      <c r="AUX232" s="83"/>
      <c r="AUY232" s="83"/>
      <c r="AUZ232" s="83"/>
      <c r="AVA232" s="83"/>
      <c r="AVB232" s="83"/>
      <c r="AVC232" s="83"/>
      <c r="AVD232" s="83"/>
      <c r="AVE232" s="83"/>
      <c r="AVF232" s="83"/>
      <c r="AVG232" s="83"/>
      <c r="AVH232" s="83"/>
      <c r="AVI232" s="83"/>
      <c r="AVJ232" s="83"/>
      <c r="AVK232" s="83"/>
      <c r="AVL232" s="83"/>
      <c r="AVM232" s="83"/>
      <c r="AVN232" s="83"/>
      <c r="AVO232" s="83"/>
      <c r="AVP232" s="83"/>
      <c r="AVQ232" s="83"/>
      <c r="AVR232" s="83"/>
      <c r="AVS232" s="83"/>
      <c r="AVT232" s="83"/>
      <c r="AVU232" s="83"/>
      <c r="AVV232" s="83"/>
      <c r="AVW232" s="83"/>
      <c r="AVX232" s="83"/>
      <c r="AVY232" s="83"/>
      <c r="AVZ232" s="83"/>
      <c r="AWA232" s="83"/>
      <c r="AWB232" s="83"/>
      <c r="AWC232" s="83"/>
      <c r="AWD232" s="83"/>
      <c r="AWE232" s="83"/>
      <c r="AWF232" s="83"/>
      <c r="AWG232" s="83"/>
      <c r="AWH232" s="83"/>
      <c r="AWI232" s="83"/>
      <c r="AWJ232" s="83"/>
      <c r="AWK232" s="83"/>
      <c r="AWL232" s="83"/>
      <c r="AWM232" s="83"/>
      <c r="AWN232" s="83"/>
      <c r="AWO232" s="83"/>
      <c r="AWP232" s="83"/>
      <c r="AWQ232" s="83"/>
      <c r="AWR232" s="83"/>
      <c r="AWS232" s="83"/>
      <c r="AWT232" s="83"/>
      <c r="AWU232" s="83"/>
      <c r="AWV232" s="83"/>
      <c r="AWW232" s="83"/>
      <c r="AWX232" s="83"/>
      <c r="AWY232" s="83"/>
      <c r="AWZ232" s="83"/>
      <c r="AXA232" s="83"/>
      <c r="AXB232" s="83"/>
      <c r="AXC232" s="83"/>
      <c r="AXD232" s="83"/>
      <c r="AXE232" s="83"/>
      <c r="AXF232" s="83"/>
      <c r="AXG232" s="83"/>
      <c r="AXH232" s="83"/>
      <c r="AXI232" s="83"/>
      <c r="AXJ232" s="83"/>
      <c r="AXK232" s="83"/>
      <c r="AXL232" s="83"/>
      <c r="AXM232" s="83"/>
      <c r="AXN232" s="83"/>
      <c r="AXO232" s="83"/>
      <c r="AXP232" s="83"/>
      <c r="AXQ232" s="83"/>
      <c r="AXR232" s="83"/>
      <c r="AXS232" s="83"/>
      <c r="AXT232" s="83"/>
      <c r="AXU232" s="83"/>
      <c r="AXV232" s="83"/>
      <c r="AXW232" s="83"/>
      <c r="AXX232" s="83"/>
      <c r="AXY232" s="83"/>
      <c r="AXZ232" s="83"/>
      <c r="AYA232" s="83"/>
      <c r="AYB232" s="83"/>
      <c r="AYC232" s="83"/>
      <c r="AYD232" s="83"/>
      <c r="AYE232" s="83"/>
      <c r="AYF232" s="83"/>
      <c r="AYG232" s="83"/>
      <c r="AYH232" s="83"/>
      <c r="AYI232" s="83"/>
      <c r="AYJ232" s="83"/>
      <c r="AYK232" s="83"/>
      <c r="AYL232" s="83"/>
      <c r="AYM232" s="83"/>
      <c r="AYN232" s="83"/>
      <c r="AYO232" s="83"/>
      <c r="AYP232" s="83"/>
      <c r="AYQ232" s="83"/>
      <c r="AYR232" s="83"/>
      <c r="AYS232" s="83"/>
      <c r="AYT232" s="83"/>
      <c r="AYU232" s="83"/>
      <c r="AYV232" s="83"/>
      <c r="AYW232" s="83"/>
      <c r="AYX232" s="83"/>
      <c r="AYY232" s="83"/>
      <c r="AYZ232" s="83"/>
      <c r="AZA232" s="83"/>
      <c r="AZB232" s="83"/>
      <c r="AZC232" s="83"/>
      <c r="AZD232" s="83"/>
      <c r="AZE232" s="83"/>
      <c r="AZF232" s="83"/>
      <c r="AZG232" s="83"/>
      <c r="AZH232" s="83"/>
      <c r="AZI232" s="83"/>
      <c r="AZJ232" s="83"/>
      <c r="AZK232" s="83"/>
      <c r="AZL232" s="83"/>
      <c r="AZM232" s="83"/>
      <c r="AZN232" s="83"/>
      <c r="AZO232" s="83"/>
      <c r="AZP232" s="83"/>
      <c r="AZQ232" s="83"/>
      <c r="AZR232" s="83"/>
      <c r="AZS232" s="83"/>
      <c r="AZT232" s="83"/>
      <c r="AZU232" s="83"/>
      <c r="AZV232" s="83"/>
      <c r="AZW232" s="83"/>
      <c r="AZX232" s="83"/>
      <c r="AZY232" s="83"/>
      <c r="AZZ232" s="83"/>
      <c r="BAA232" s="83"/>
      <c r="BAB232" s="83"/>
      <c r="BAC232" s="83"/>
      <c r="BAD232" s="83"/>
      <c r="BAE232" s="83"/>
      <c r="BAF232" s="83"/>
      <c r="BAG232" s="83"/>
      <c r="BAH232" s="83"/>
      <c r="BAI232" s="83"/>
      <c r="BAJ232" s="83"/>
      <c r="BAK232" s="83"/>
      <c r="BAL232" s="83"/>
      <c r="BAM232" s="83"/>
      <c r="BAN232" s="83"/>
      <c r="BAO232" s="83"/>
      <c r="BAP232" s="83"/>
      <c r="BAQ232" s="83"/>
      <c r="BAR232" s="83"/>
      <c r="BAS232" s="83"/>
      <c r="BAT232" s="83"/>
      <c r="BAU232" s="83"/>
      <c r="BAV232" s="83"/>
      <c r="BAW232" s="83"/>
      <c r="BAX232" s="83"/>
      <c r="BAY232" s="83"/>
      <c r="BAZ232" s="83"/>
      <c r="BBA232" s="83"/>
      <c r="BBB232" s="83"/>
      <c r="BBC232" s="83"/>
      <c r="BBD232" s="83"/>
      <c r="BBE232" s="83"/>
      <c r="BBF232" s="83"/>
      <c r="BBG232" s="83"/>
      <c r="BBH232" s="83"/>
      <c r="BBI232" s="83"/>
      <c r="BBJ232" s="83"/>
      <c r="BBK232" s="83"/>
      <c r="BBL232" s="83"/>
      <c r="BBM232" s="83"/>
      <c r="BBN232" s="83"/>
      <c r="BBO232" s="83"/>
      <c r="BBP232" s="83"/>
      <c r="BBQ232" s="83"/>
      <c r="BBR232" s="83"/>
      <c r="BBS232" s="83"/>
      <c r="BBT232" s="83"/>
      <c r="BBU232" s="83"/>
      <c r="BBV232" s="83"/>
      <c r="BBW232" s="83"/>
      <c r="BBX232" s="83"/>
      <c r="BBY232" s="83"/>
      <c r="BBZ232" s="83"/>
      <c r="BCA232" s="83"/>
      <c r="BCB232" s="83"/>
      <c r="BCC232" s="83"/>
      <c r="BCD232" s="83"/>
      <c r="BCE232" s="83"/>
      <c r="BCF232" s="83"/>
      <c r="BCG232" s="83"/>
      <c r="BCH232" s="83"/>
      <c r="BCI232" s="83"/>
      <c r="BCJ232" s="83"/>
      <c r="BCK232" s="83"/>
      <c r="BCL232" s="83"/>
      <c r="BCM232" s="83"/>
      <c r="BCN232" s="83"/>
      <c r="BCO232" s="83"/>
      <c r="BCP232" s="83"/>
      <c r="BCQ232" s="83"/>
      <c r="BCR232" s="83"/>
      <c r="BCS232" s="83"/>
      <c r="BCT232" s="83"/>
      <c r="BCU232" s="83"/>
      <c r="BCV232" s="83"/>
      <c r="BCW232" s="83"/>
      <c r="BCX232" s="83"/>
      <c r="BCY232" s="83"/>
      <c r="BCZ232" s="83"/>
      <c r="BDA232" s="83"/>
      <c r="BDB232" s="83"/>
      <c r="BDC232" s="83"/>
      <c r="BDD232" s="83"/>
      <c r="BDE232" s="83"/>
      <c r="BDF232" s="83"/>
      <c r="BDG232" s="83"/>
      <c r="BDH232" s="83"/>
      <c r="BDI232" s="83"/>
      <c r="BDJ232" s="83"/>
      <c r="BDK232" s="83"/>
      <c r="BDL232" s="83"/>
      <c r="BDM232" s="83"/>
      <c r="BDN232" s="83"/>
      <c r="BDO232" s="83"/>
      <c r="BDP232" s="83"/>
      <c r="BDQ232" s="83"/>
      <c r="BDR232" s="83"/>
      <c r="BDS232" s="83"/>
      <c r="BDT232" s="83"/>
      <c r="BDU232" s="83"/>
      <c r="BDV232" s="83"/>
      <c r="BDW232" s="83"/>
      <c r="BDX232" s="83"/>
      <c r="BDY232" s="83"/>
      <c r="BDZ232" s="83"/>
      <c r="BEA232" s="83"/>
      <c r="BEB232" s="83"/>
      <c r="BEC232" s="83"/>
      <c r="BED232" s="83"/>
      <c r="BEE232" s="83"/>
      <c r="BEF232" s="83"/>
      <c r="BEG232" s="83"/>
      <c r="BEH232" s="83"/>
      <c r="BEI232" s="83"/>
      <c r="BEJ232" s="83"/>
      <c r="BEK232" s="83"/>
      <c r="BEL232" s="83"/>
      <c r="BEM232" s="83"/>
      <c r="BEN232" s="83"/>
      <c r="BEO232" s="83"/>
      <c r="BEP232" s="83"/>
      <c r="BEQ232" s="83"/>
      <c r="BER232" s="83"/>
      <c r="BES232" s="83"/>
      <c r="BET232" s="83"/>
      <c r="BEU232" s="83"/>
      <c r="BEV232" s="83"/>
      <c r="BEW232" s="83"/>
      <c r="BEX232" s="83"/>
      <c r="BEY232" s="83"/>
      <c r="BEZ232" s="83"/>
      <c r="BFA232" s="83"/>
      <c r="BFB232" s="83"/>
      <c r="BFC232" s="83"/>
      <c r="BFD232" s="83"/>
      <c r="BFE232" s="83"/>
      <c r="BFF232" s="83"/>
      <c r="BFG232" s="83"/>
      <c r="BFH232" s="83"/>
      <c r="BFI232" s="83"/>
      <c r="BFJ232" s="83"/>
      <c r="BFK232" s="83"/>
      <c r="BFL232" s="83"/>
      <c r="BFM232" s="83"/>
      <c r="BFN232" s="83"/>
      <c r="BFO232" s="83"/>
      <c r="BFP232" s="83"/>
      <c r="BFQ232" s="83"/>
      <c r="BFR232" s="83"/>
      <c r="BFS232" s="83"/>
      <c r="BFT232" s="83"/>
      <c r="BFU232" s="83"/>
      <c r="BFV232" s="83"/>
      <c r="BFW232" s="83"/>
      <c r="BFX232" s="83"/>
      <c r="BFY232" s="83"/>
      <c r="BFZ232" s="83"/>
      <c r="BGA232" s="83"/>
      <c r="BGB232" s="83"/>
      <c r="BGC232" s="83"/>
      <c r="BGD232" s="83"/>
      <c r="BGE232" s="83"/>
      <c r="BGF232" s="83"/>
      <c r="BGG232" s="83"/>
      <c r="BGH232" s="83"/>
      <c r="BGI232" s="83"/>
      <c r="BGJ232" s="83"/>
      <c r="BGK232" s="83"/>
      <c r="BGL232" s="83"/>
      <c r="BGM232" s="83"/>
      <c r="BGN232" s="83"/>
      <c r="BGO232" s="83"/>
      <c r="BGP232" s="83"/>
      <c r="BGQ232" s="83"/>
      <c r="BGR232" s="83"/>
      <c r="BGS232" s="83"/>
      <c r="BGT232" s="83"/>
      <c r="BGU232" s="83"/>
      <c r="BGV232" s="83"/>
      <c r="BGW232" s="83"/>
      <c r="BGX232" s="83"/>
      <c r="BGY232" s="83"/>
      <c r="BGZ232" s="83"/>
      <c r="BHA232" s="83"/>
      <c r="BHB232" s="83"/>
      <c r="BHC232" s="83"/>
      <c r="BHD232" s="83"/>
      <c r="BHE232" s="83"/>
      <c r="BHF232" s="83"/>
      <c r="BHG232" s="83"/>
      <c r="BHH232" s="83"/>
      <c r="BHI232" s="83"/>
      <c r="BHJ232" s="83"/>
      <c r="BHK232" s="83"/>
      <c r="BHL232" s="83"/>
      <c r="BHM232" s="83"/>
      <c r="BHN232" s="83"/>
      <c r="BHO232" s="83"/>
      <c r="BHP232" s="83"/>
      <c r="BHQ232" s="83"/>
      <c r="BHR232" s="83"/>
      <c r="BHS232" s="83"/>
      <c r="BHT232" s="83"/>
      <c r="BHU232" s="83"/>
      <c r="BHV232" s="83"/>
      <c r="BHW232" s="83"/>
      <c r="BHX232" s="83"/>
      <c r="BHY232" s="83"/>
      <c r="BHZ232" s="83"/>
      <c r="BIA232" s="83"/>
      <c r="BIB232" s="83"/>
      <c r="BIC232" s="83"/>
      <c r="BID232" s="83"/>
      <c r="BIE232" s="83"/>
      <c r="BIF232" s="83"/>
      <c r="BIG232" s="83"/>
      <c r="BIH232" s="83"/>
      <c r="BII232" s="83"/>
      <c r="BIJ232" s="83"/>
      <c r="BIK232" s="83"/>
      <c r="BIL232" s="83"/>
      <c r="BIM232" s="83"/>
      <c r="BIN232" s="83"/>
      <c r="BIO232" s="83"/>
      <c r="BIP232" s="83"/>
      <c r="BIQ232" s="83"/>
      <c r="BIR232" s="83"/>
      <c r="BIS232" s="83"/>
      <c r="BIT232" s="83"/>
      <c r="BIU232" s="83"/>
      <c r="BIV232" s="83"/>
      <c r="BIW232" s="83"/>
      <c r="BIX232" s="83"/>
      <c r="BIY232" s="83"/>
      <c r="BIZ232" s="83"/>
      <c r="BJA232" s="83"/>
      <c r="BJB232" s="83"/>
      <c r="BJC232" s="83"/>
      <c r="BJD232" s="83"/>
      <c r="BJE232" s="83"/>
      <c r="BJF232" s="83"/>
      <c r="BJG232" s="83"/>
      <c r="BJH232" s="83"/>
      <c r="BJI232" s="83"/>
      <c r="BJJ232" s="83"/>
      <c r="BJK232" s="83"/>
      <c r="BJL232" s="83"/>
      <c r="BJM232" s="83"/>
      <c r="BJN232" s="83"/>
      <c r="BJO232" s="83"/>
      <c r="BJP232" s="83"/>
      <c r="BJQ232" s="83"/>
      <c r="BJR232" s="83"/>
      <c r="BJS232" s="83"/>
      <c r="BJT232" s="83"/>
      <c r="BJU232" s="83"/>
      <c r="BJV232" s="83"/>
      <c r="BJW232" s="83"/>
      <c r="BJX232" s="83"/>
      <c r="BJY232" s="83"/>
      <c r="BJZ232" s="83"/>
      <c r="BKA232" s="83"/>
      <c r="BKB232" s="83"/>
      <c r="BKC232" s="83"/>
      <c r="BKD232" s="83"/>
      <c r="BKE232" s="83"/>
      <c r="BKF232" s="83"/>
      <c r="BKG232" s="83"/>
      <c r="BKH232" s="83"/>
      <c r="BKI232" s="83"/>
      <c r="BKJ232" s="83"/>
      <c r="BKK232" s="83"/>
      <c r="BKL232" s="83"/>
      <c r="BKM232" s="83"/>
      <c r="BKN232" s="83"/>
      <c r="BKO232" s="83"/>
      <c r="BKP232" s="83"/>
      <c r="BKQ232" s="83"/>
      <c r="BKR232" s="83"/>
      <c r="BKS232" s="83"/>
      <c r="BKT232" s="83"/>
      <c r="BKU232" s="83"/>
      <c r="BKV232" s="83"/>
      <c r="BKW232" s="83"/>
      <c r="BKX232" s="83"/>
      <c r="BKY232" s="83"/>
      <c r="BKZ232" s="83"/>
      <c r="BLA232" s="83"/>
      <c r="BLB232" s="83"/>
      <c r="BLC232" s="83"/>
      <c r="BLD232" s="83"/>
      <c r="BLE232" s="83"/>
      <c r="BLF232" s="83"/>
      <c r="BLG232" s="83"/>
      <c r="BLH232" s="83"/>
      <c r="BLI232" s="83"/>
      <c r="BLJ232" s="83"/>
      <c r="BLK232" s="83"/>
      <c r="BLL232" s="83"/>
      <c r="BLM232" s="83"/>
      <c r="BLN232" s="83"/>
      <c r="BLO232" s="83"/>
      <c r="BLP232" s="83"/>
      <c r="BLQ232" s="83"/>
      <c r="BLR232" s="83"/>
      <c r="BLS232" s="83"/>
      <c r="BLT232" s="83"/>
      <c r="BLU232" s="83"/>
      <c r="BLV232" s="83"/>
      <c r="BLW232" s="83"/>
      <c r="BLX232" s="83"/>
      <c r="BLY232" s="83"/>
      <c r="BLZ232" s="83"/>
      <c r="BMA232" s="83"/>
      <c r="BMB232" s="83"/>
      <c r="BMC232" s="83"/>
      <c r="BMD232" s="83"/>
      <c r="BME232" s="83"/>
      <c r="BMF232" s="83"/>
      <c r="BMG232" s="83"/>
      <c r="BMH232" s="83"/>
      <c r="BMI232" s="83"/>
      <c r="BMJ232" s="83"/>
      <c r="BMK232" s="83"/>
      <c r="BML232" s="83"/>
      <c r="BMM232" s="83"/>
      <c r="BMN232" s="83"/>
      <c r="BMO232" s="83"/>
      <c r="BMP232" s="83"/>
      <c r="BMQ232" s="83"/>
      <c r="BMR232" s="83"/>
      <c r="BMS232" s="83"/>
      <c r="BMT232" s="83"/>
      <c r="BMU232" s="83"/>
      <c r="BMV232" s="83"/>
      <c r="BMW232" s="83"/>
      <c r="BMX232" s="83"/>
      <c r="BMY232" s="83"/>
      <c r="BMZ232" s="83"/>
      <c r="BNA232" s="83"/>
      <c r="BNB232" s="83"/>
      <c r="BNC232" s="83"/>
      <c r="BND232" s="83"/>
      <c r="BNE232" s="83"/>
      <c r="BNF232" s="83"/>
      <c r="BNG232" s="83"/>
      <c r="BNH232" s="83"/>
      <c r="BNI232" s="83"/>
      <c r="BNJ232" s="83"/>
      <c r="BNK232" s="83"/>
      <c r="BNL232" s="83"/>
      <c r="BNM232" s="83"/>
      <c r="BNN232" s="83"/>
      <c r="BNO232" s="83"/>
      <c r="BNP232" s="83"/>
      <c r="BNQ232" s="83"/>
      <c r="BNR232" s="83"/>
      <c r="BNS232" s="83"/>
      <c r="BNT232" s="83"/>
      <c r="BNU232" s="83"/>
      <c r="BNV232" s="83"/>
      <c r="BNW232" s="83"/>
      <c r="BNX232" s="83"/>
      <c r="BNY232" s="83"/>
      <c r="BNZ232" s="83"/>
      <c r="BOA232" s="83"/>
      <c r="BOB232" s="83"/>
      <c r="BOC232" s="83"/>
      <c r="BOD232" s="83"/>
      <c r="BOE232" s="83"/>
      <c r="BOF232" s="83"/>
      <c r="BOG232" s="83"/>
      <c r="BOH232" s="83"/>
      <c r="BOI232" s="83"/>
      <c r="BOJ232" s="83"/>
      <c r="BOK232" s="83"/>
      <c r="BOL232" s="83"/>
      <c r="BOM232" s="83"/>
      <c r="BON232" s="83"/>
      <c r="BOO232" s="83"/>
      <c r="BOP232" s="83"/>
      <c r="BOQ232" s="83"/>
      <c r="BOR232" s="83"/>
      <c r="BOS232" s="83"/>
      <c r="BOT232" s="83"/>
      <c r="BOU232" s="83"/>
      <c r="BOV232" s="83"/>
      <c r="BOW232" s="83"/>
      <c r="BOX232" s="83"/>
      <c r="BOY232" s="83"/>
      <c r="BOZ232" s="83"/>
      <c r="BPA232" s="83"/>
      <c r="BPB232" s="83"/>
      <c r="BPC232" s="83"/>
      <c r="BPD232" s="83"/>
      <c r="BPE232" s="83"/>
      <c r="BPF232" s="83"/>
      <c r="BPG232" s="83"/>
      <c r="BPH232" s="83"/>
      <c r="BPI232" s="83"/>
      <c r="BPJ232" s="83"/>
      <c r="BPK232" s="83"/>
      <c r="BPL232" s="83"/>
      <c r="BPM232" s="83"/>
      <c r="BPN232" s="83"/>
      <c r="BPO232" s="83"/>
      <c r="BPP232" s="83"/>
      <c r="BPQ232" s="83"/>
      <c r="BPR232" s="83"/>
      <c r="BPS232" s="83"/>
      <c r="BPT232" s="83"/>
      <c r="BPU232" s="83"/>
      <c r="BPV232" s="83"/>
      <c r="BPW232" s="83"/>
      <c r="BPX232" s="83"/>
      <c r="BPY232" s="83"/>
      <c r="BPZ232" s="83"/>
      <c r="BQA232" s="83"/>
      <c r="BQB232" s="83"/>
      <c r="BQC232" s="83"/>
      <c r="BQD232" s="83"/>
      <c r="BQE232" s="83"/>
      <c r="BQF232" s="83"/>
      <c r="BQG232" s="83"/>
      <c r="BQH232" s="83"/>
      <c r="BQI232" s="83"/>
      <c r="BQJ232" s="83"/>
      <c r="BQK232" s="83"/>
      <c r="BQL232" s="83"/>
      <c r="BQM232" s="83"/>
      <c r="BQN232" s="83"/>
      <c r="BQO232" s="83"/>
      <c r="BQP232" s="83"/>
      <c r="BQQ232" s="83"/>
      <c r="BQR232" s="83"/>
      <c r="BQS232" s="83"/>
      <c r="BQT232" s="83"/>
      <c r="BQU232" s="83"/>
      <c r="BQV232" s="83"/>
      <c r="BQW232" s="83"/>
      <c r="BQX232" s="83"/>
      <c r="BQY232" s="83"/>
      <c r="BQZ232" s="83"/>
      <c r="BRA232" s="83"/>
      <c r="BRB232" s="83"/>
      <c r="BRC232" s="83"/>
      <c r="BRD232" s="83"/>
      <c r="BRE232" s="83"/>
      <c r="BRF232" s="83"/>
      <c r="BRG232" s="83"/>
      <c r="BRH232" s="83"/>
      <c r="BRI232" s="83"/>
      <c r="BRJ232" s="83"/>
      <c r="BRK232" s="83"/>
      <c r="BRL232" s="83"/>
      <c r="BRM232" s="83"/>
      <c r="BRN232" s="83"/>
      <c r="BRO232" s="83"/>
      <c r="BRP232" s="83"/>
      <c r="BRQ232" s="83"/>
      <c r="BRR232" s="83"/>
      <c r="BRS232" s="83"/>
      <c r="BRT232" s="83"/>
      <c r="BRU232" s="83"/>
      <c r="BRV232" s="83"/>
      <c r="BRW232" s="83"/>
      <c r="BRX232" s="83"/>
      <c r="BRY232" s="83"/>
      <c r="BRZ232" s="83"/>
      <c r="BSA232" s="83"/>
      <c r="BSB232" s="83"/>
      <c r="BSC232" s="83"/>
      <c r="BSD232" s="83"/>
      <c r="BSE232" s="83"/>
      <c r="BSF232" s="83"/>
      <c r="BSG232" s="83"/>
      <c r="BSH232" s="83"/>
      <c r="BSI232" s="83"/>
      <c r="BSJ232" s="83"/>
      <c r="BSK232" s="83"/>
      <c r="BSL232" s="83"/>
      <c r="BSM232" s="83"/>
      <c r="BSN232" s="83"/>
      <c r="BSO232" s="83"/>
      <c r="BSP232" s="83"/>
      <c r="BSQ232" s="83"/>
      <c r="BSR232" s="83"/>
      <c r="BSS232" s="83"/>
      <c r="BST232" s="83"/>
      <c r="BSU232" s="83"/>
      <c r="BSV232" s="83"/>
      <c r="BSW232" s="83"/>
      <c r="BSX232" s="83"/>
      <c r="BSY232" s="83"/>
      <c r="BSZ232" s="83"/>
      <c r="BTA232" s="83"/>
      <c r="BTB232" s="83"/>
      <c r="BTC232" s="83"/>
      <c r="BTD232" s="83"/>
      <c r="BTE232" s="83"/>
      <c r="BTF232" s="83"/>
      <c r="BTG232" s="83"/>
      <c r="BTH232" s="83"/>
      <c r="BTI232" s="83"/>
      <c r="BTJ232" s="83"/>
      <c r="BTK232" s="83"/>
      <c r="BTL232" s="83"/>
      <c r="BTM232" s="83"/>
      <c r="BTN232" s="83"/>
      <c r="BTO232" s="83"/>
      <c r="BTP232" s="83"/>
      <c r="BTQ232" s="83"/>
      <c r="BTR232" s="83"/>
      <c r="BTS232" s="83"/>
      <c r="BTT232" s="83"/>
      <c r="BTU232" s="83"/>
      <c r="BTV232" s="83"/>
      <c r="BTW232" s="83"/>
      <c r="BTX232" s="83"/>
      <c r="BTY232" s="83"/>
      <c r="BTZ232" s="83"/>
      <c r="BUA232" s="83"/>
      <c r="BUB232" s="83"/>
      <c r="BUC232" s="83"/>
      <c r="BUD232" s="83"/>
      <c r="BUE232" s="83"/>
      <c r="BUF232" s="83"/>
      <c r="BUG232" s="83"/>
      <c r="BUH232" s="83"/>
      <c r="BUI232" s="83"/>
      <c r="BUJ232" s="83"/>
      <c r="BUK232" s="83"/>
      <c r="BUL232" s="83"/>
      <c r="BUM232" s="83"/>
      <c r="BUN232" s="83"/>
      <c r="BUO232" s="83"/>
      <c r="BUP232" s="83"/>
      <c r="BUQ232" s="83"/>
      <c r="BUR232" s="83"/>
      <c r="BUS232" s="83"/>
      <c r="BUT232" s="83"/>
      <c r="BUU232" s="83"/>
      <c r="BUV232" s="83"/>
      <c r="BUW232" s="83"/>
      <c r="BUX232" s="83"/>
      <c r="BUY232" s="83"/>
      <c r="BUZ232" s="83"/>
      <c r="BVA232" s="83"/>
      <c r="BVB232" s="83"/>
      <c r="BVC232" s="83"/>
      <c r="BVD232" s="83"/>
      <c r="BVE232" s="83"/>
      <c r="BVF232" s="83"/>
      <c r="BVG232" s="83"/>
      <c r="BVH232" s="83"/>
      <c r="BVI232" s="83"/>
      <c r="BVJ232" s="83"/>
      <c r="BVK232" s="83"/>
      <c r="BVL232" s="83"/>
      <c r="BVM232" s="83"/>
      <c r="BVN232" s="83"/>
      <c r="BVO232" s="83"/>
      <c r="BVP232" s="83"/>
      <c r="BVQ232" s="83"/>
      <c r="BVR232" s="83"/>
      <c r="BVS232" s="83"/>
      <c r="BVT232" s="83"/>
      <c r="BVU232" s="83"/>
      <c r="BVV232" s="83"/>
      <c r="BVW232" s="83"/>
      <c r="BVX232" s="83"/>
      <c r="BVY232" s="83"/>
      <c r="BVZ232" s="83"/>
      <c r="BWA232" s="83"/>
      <c r="BWB232" s="83"/>
      <c r="BWC232" s="83"/>
      <c r="BWD232" s="83"/>
      <c r="BWE232" s="83"/>
      <c r="BWF232" s="83"/>
      <c r="BWG232" s="83"/>
      <c r="BWH232" s="83"/>
      <c r="BWI232" s="83"/>
      <c r="BWJ232" s="83"/>
      <c r="BWK232" s="83"/>
      <c r="BWL232" s="83"/>
      <c r="BWM232" s="83"/>
      <c r="BWN232" s="83"/>
      <c r="BWO232" s="83"/>
      <c r="BWP232" s="83"/>
      <c r="BWQ232" s="83"/>
      <c r="BWR232" s="83"/>
      <c r="BWS232" s="83"/>
      <c r="BWT232" s="83"/>
      <c r="BWU232" s="83"/>
      <c r="BWV232" s="83"/>
      <c r="BWW232" s="83"/>
      <c r="BWX232" s="83"/>
      <c r="BWY232" s="83"/>
      <c r="BWZ232" s="83"/>
      <c r="BXA232" s="83"/>
      <c r="BXB232" s="83"/>
      <c r="BXC232" s="83"/>
      <c r="BXD232" s="83"/>
      <c r="BXE232" s="83"/>
      <c r="BXF232" s="83"/>
      <c r="BXG232" s="83"/>
      <c r="BXH232" s="83"/>
      <c r="BXI232" s="83"/>
      <c r="BXJ232" s="83"/>
      <c r="BXK232" s="83"/>
      <c r="BXL232" s="83"/>
      <c r="BXM232" s="83"/>
      <c r="BXN232" s="83"/>
      <c r="BXO232" s="83"/>
      <c r="BXP232" s="83"/>
      <c r="BXQ232" s="83"/>
      <c r="BXR232" s="83"/>
      <c r="BXS232" s="83"/>
      <c r="BXT232" s="83"/>
      <c r="BXU232" s="83"/>
      <c r="BXV232" s="83"/>
      <c r="BXW232" s="83"/>
      <c r="BXX232" s="83"/>
      <c r="BXY232" s="83"/>
      <c r="BXZ232" s="83"/>
      <c r="BYA232" s="83"/>
      <c r="BYB232" s="83"/>
      <c r="BYC232" s="83"/>
      <c r="BYD232" s="83"/>
      <c r="BYE232" s="83"/>
      <c r="BYF232" s="83"/>
      <c r="BYG232" s="83"/>
      <c r="BYH232" s="83"/>
      <c r="BYI232" s="83"/>
      <c r="BYJ232" s="83"/>
      <c r="BYK232" s="83"/>
      <c r="BYL232" s="83"/>
      <c r="BYM232" s="83"/>
      <c r="BYN232" s="83"/>
      <c r="BYO232" s="83"/>
      <c r="BYP232" s="83"/>
      <c r="BYQ232" s="83"/>
      <c r="BYR232" s="83"/>
      <c r="BYS232" s="83"/>
      <c r="BYT232" s="83"/>
      <c r="BYU232" s="83"/>
      <c r="BYV232" s="83"/>
      <c r="BYW232" s="83"/>
      <c r="BYX232" s="83"/>
      <c r="BYY232" s="83"/>
      <c r="BYZ232" s="83"/>
      <c r="BZA232" s="83"/>
      <c r="BZB232" s="83"/>
      <c r="BZC232" s="83"/>
      <c r="BZD232" s="83"/>
      <c r="BZE232" s="83"/>
      <c r="BZF232" s="83"/>
      <c r="BZG232" s="83"/>
      <c r="BZH232" s="83"/>
      <c r="BZI232" s="83"/>
      <c r="BZJ232" s="83"/>
      <c r="BZK232" s="83"/>
      <c r="BZL232" s="83"/>
      <c r="BZM232" s="83"/>
      <c r="BZN232" s="83"/>
      <c r="BZO232" s="83"/>
      <c r="BZP232" s="83"/>
      <c r="BZQ232" s="83"/>
      <c r="BZR232" s="83"/>
      <c r="BZS232" s="83"/>
      <c r="BZT232" s="83"/>
      <c r="BZU232" s="83"/>
      <c r="BZV232" s="83"/>
      <c r="BZW232" s="83"/>
      <c r="BZX232" s="83"/>
      <c r="BZY232" s="83"/>
      <c r="BZZ232" s="83"/>
      <c r="CAA232" s="83"/>
      <c r="CAB232" s="83"/>
      <c r="CAC232" s="83"/>
      <c r="CAD232" s="83"/>
      <c r="CAE232" s="83"/>
      <c r="CAF232" s="83"/>
      <c r="CAG232" s="83"/>
      <c r="CAH232" s="83"/>
      <c r="CAI232" s="83"/>
      <c r="CAJ232" s="83"/>
      <c r="CAK232" s="83"/>
      <c r="CAL232" s="83"/>
      <c r="CAM232" s="83"/>
      <c r="CAN232" s="83"/>
      <c r="CAO232" s="83"/>
      <c r="CAP232" s="83"/>
      <c r="CAQ232" s="83"/>
      <c r="CAR232" s="83"/>
      <c r="CAS232" s="83"/>
      <c r="CAT232" s="83"/>
      <c r="CAU232" s="83"/>
      <c r="CAV232" s="83"/>
      <c r="CAW232" s="83"/>
      <c r="CAX232" s="83"/>
      <c r="CAY232" s="83"/>
      <c r="CAZ232" s="83"/>
      <c r="CBA232" s="83"/>
      <c r="CBB232" s="83"/>
      <c r="CBC232" s="83"/>
      <c r="CBD232" s="83"/>
      <c r="CBE232" s="83"/>
      <c r="CBF232" s="83"/>
      <c r="CBG232" s="83"/>
      <c r="CBH232" s="83"/>
      <c r="CBI232" s="83"/>
      <c r="CBJ232" s="83"/>
      <c r="CBK232" s="83"/>
      <c r="CBL232" s="83"/>
      <c r="CBM232" s="83"/>
      <c r="CBN232" s="83"/>
      <c r="CBO232" s="83"/>
      <c r="CBP232" s="83"/>
      <c r="CBQ232" s="83"/>
      <c r="CBR232" s="83"/>
      <c r="CBS232" s="83"/>
      <c r="CBT232" s="83"/>
      <c r="CBU232" s="83"/>
      <c r="CBV232" s="83"/>
      <c r="CBW232" s="83"/>
      <c r="CBX232" s="83"/>
      <c r="CBY232" s="83"/>
      <c r="CBZ232" s="83"/>
      <c r="CCA232" s="83"/>
      <c r="CCB232" s="83"/>
      <c r="CCC232" s="83"/>
      <c r="CCD232" s="83"/>
      <c r="CCE232" s="83"/>
      <c r="CCF232" s="83"/>
      <c r="CCG232" s="83"/>
      <c r="CCH232" s="83"/>
      <c r="CCI232" s="83"/>
      <c r="CCJ232" s="83"/>
      <c r="CCK232" s="83"/>
      <c r="CCL232" s="83"/>
      <c r="CCM232" s="83"/>
      <c r="CCN232" s="83"/>
      <c r="CCO232" s="83"/>
      <c r="CCP232" s="83"/>
      <c r="CCQ232" s="83"/>
      <c r="CCR232" s="83"/>
      <c r="CCS232" s="83"/>
      <c r="CCT232" s="83"/>
      <c r="CCU232" s="83"/>
      <c r="CCV232" s="83"/>
      <c r="CCW232" s="83"/>
      <c r="CCX232" s="83"/>
      <c r="CCY232" s="83"/>
      <c r="CCZ232" s="83"/>
      <c r="CDA232" s="83"/>
      <c r="CDB232" s="83"/>
      <c r="CDC232" s="83"/>
      <c r="CDD232" s="83"/>
      <c r="CDE232" s="83"/>
      <c r="CDF232" s="83"/>
      <c r="CDG232" s="83"/>
      <c r="CDH232" s="83"/>
      <c r="CDI232" s="83"/>
      <c r="CDJ232" s="83"/>
      <c r="CDK232" s="83"/>
      <c r="CDL232" s="83"/>
      <c r="CDM232" s="83"/>
      <c r="CDN232" s="83"/>
      <c r="CDO232" s="83"/>
      <c r="CDP232" s="83"/>
      <c r="CDQ232" s="83"/>
      <c r="CDR232" s="83"/>
      <c r="CDS232" s="83"/>
      <c r="CDT232" s="83"/>
      <c r="CDU232" s="83"/>
      <c r="CDV232" s="83"/>
      <c r="CDW232" s="83"/>
      <c r="CDX232" s="83"/>
      <c r="CDY232" s="83"/>
      <c r="CDZ232" s="83"/>
      <c r="CEA232" s="83"/>
      <c r="CEB232" s="83"/>
      <c r="CEC232" s="83"/>
      <c r="CED232" s="83"/>
      <c r="CEE232" s="83"/>
      <c r="CEF232" s="83"/>
      <c r="CEG232" s="83"/>
      <c r="CEH232" s="83"/>
      <c r="CEI232" s="83"/>
      <c r="CEJ232" s="83"/>
      <c r="CEK232" s="83"/>
      <c r="CEL232" s="83"/>
      <c r="CEM232" s="83"/>
      <c r="CEN232" s="83"/>
      <c r="CEO232" s="83"/>
      <c r="CEP232" s="83"/>
      <c r="CEQ232" s="83"/>
      <c r="CER232" s="83"/>
      <c r="CES232" s="83"/>
      <c r="CET232" s="83"/>
      <c r="CEU232" s="83"/>
      <c r="CEV232" s="83"/>
      <c r="CEW232" s="83"/>
      <c r="CEX232" s="83"/>
      <c r="CEY232" s="83"/>
      <c r="CEZ232" s="83"/>
      <c r="CFA232" s="83"/>
      <c r="CFB232" s="83"/>
      <c r="CFC232" s="83"/>
      <c r="CFD232" s="83"/>
      <c r="CFE232" s="83"/>
      <c r="CFF232" s="83"/>
      <c r="CFG232" s="83"/>
      <c r="CFH232" s="83"/>
      <c r="CFI232" s="83"/>
      <c r="CFJ232" s="83"/>
      <c r="CFK232" s="83"/>
      <c r="CFL232" s="83"/>
      <c r="CFM232" s="83"/>
      <c r="CFN232" s="83"/>
      <c r="CFO232" s="83"/>
      <c r="CFP232" s="83"/>
      <c r="CFQ232" s="83"/>
      <c r="CFR232" s="83"/>
      <c r="CFS232" s="83"/>
      <c r="CFT232" s="83"/>
      <c r="CFU232" s="83"/>
      <c r="CFV232" s="83"/>
      <c r="CFW232" s="83"/>
      <c r="CFX232" s="83"/>
      <c r="CFY232" s="83"/>
      <c r="CFZ232" s="83"/>
      <c r="CGA232" s="83"/>
      <c r="CGB232" s="83"/>
      <c r="CGC232" s="83"/>
      <c r="CGD232" s="83"/>
      <c r="CGE232" s="83"/>
      <c r="CGF232" s="83"/>
      <c r="CGG232" s="83"/>
      <c r="CGH232" s="83"/>
      <c r="CGI232" s="83"/>
      <c r="CGJ232" s="83"/>
      <c r="CGK232" s="83"/>
      <c r="CGL232" s="83"/>
      <c r="CGM232" s="83"/>
      <c r="CGN232" s="83"/>
      <c r="CGO232" s="83"/>
      <c r="CGP232" s="83"/>
      <c r="CGQ232" s="83"/>
      <c r="CGR232" s="83"/>
      <c r="CGS232" s="83"/>
      <c r="CGT232" s="83"/>
      <c r="CGU232" s="83"/>
      <c r="CGV232" s="83"/>
      <c r="CGW232" s="83"/>
      <c r="CGX232" s="83"/>
      <c r="CGY232" s="83"/>
      <c r="CGZ232" s="83"/>
      <c r="CHA232" s="83"/>
      <c r="CHB232" s="83"/>
      <c r="CHC232" s="83"/>
      <c r="CHD232" s="83"/>
      <c r="CHE232" s="83"/>
      <c r="CHF232" s="83"/>
      <c r="CHG232" s="83"/>
      <c r="CHH232" s="83"/>
      <c r="CHI232" s="83"/>
      <c r="CHJ232" s="83"/>
      <c r="CHK232" s="83"/>
      <c r="CHL232" s="83"/>
      <c r="CHM232" s="83"/>
      <c r="CHN232" s="83"/>
      <c r="CHO232" s="83"/>
      <c r="CHP232" s="83"/>
      <c r="CHQ232" s="83"/>
      <c r="CHR232" s="83"/>
      <c r="CHS232" s="83"/>
      <c r="CHT232" s="83"/>
      <c r="CHU232" s="83"/>
      <c r="CHV232" s="83"/>
      <c r="CHW232" s="83"/>
      <c r="CHX232" s="83"/>
      <c r="CHY232" s="83"/>
      <c r="CHZ232" s="83"/>
      <c r="CIA232" s="83"/>
      <c r="CIB232" s="83"/>
      <c r="CIC232" s="83"/>
      <c r="CID232" s="83"/>
      <c r="CIE232" s="83"/>
      <c r="CIF232" s="83"/>
      <c r="CIG232" s="83"/>
      <c r="CIH232" s="83"/>
      <c r="CII232" s="83"/>
      <c r="CIJ232" s="83"/>
      <c r="CIK232" s="83"/>
      <c r="CIL232" s="83"/>
      <c r="CIM232" s="83"/>
      <c r="CIN232" s="83"/>
      <c r="CIO232" s="83"/>
      <c r="CIP232" s="83"/>
      <c r="CIQ232" s="83"/>
      <c r="CIR232" s="83"/>
      <c r="CIS232" s="83"/>
      <c r="CIT232" s="83"/>
      <c r="CIU232" s="83"/>
      <c r="CIV232" s="83"/>
      <c r="CIW232" s="83"/>
      <c r="CIX232" s="83"/>
      <c r="CIY232" s="83"/>
      <c r="CIZ232" s="83"/>
      <c r="CJA232" s="83"/>
      <c r="CJB232" s="83"/>
      <c r="CJC232" s="83"/>
      <c r="CJD232" s="83"/>
      <c r="CJE232" s="83"/>
      <c r="CJF232" s="83"/>
      <c r="CJG232" s="83"/>
      <c r="CJH232" s="83"/>
      <c r="CJI232" s="83"/>
      <c r="CJJ232" s="83"/>
      <c r="CJK232" s="83"/>
      <c r="CJL232" s="83"/>
      <c r="CJM232" s="83"/>
      <c r="CJN232" s="83"/>
      <c r="CJO232" s="83"/>
      <c r="CJP232" s="83"/>
      <c r="CJQ232" s="83"/>
      <c r="CJR232" s="83"/>
      <c r="CJS232" s="83"/>
      <c r="CJT232" s="83"/>
      <c r="CJU232" s="83"/>
      <c r="CJV232" s="83"/>
      <c r="CJW232" s="83"/>
      <c r="CJX232" s="83"/>
      <c r="CJY232" s="83"/>
      <c r="CJZ232" s="83"/>
      <c r="CKA232" s="83"/>
      <c r="CKB232" s="83"/>
      <c r="CKC232" s="83"/>
      <c r="CKD232" s="83"/>
      <c r="CKE232" s="83"/>
      <c r="CKF232" s="83"/>
      <c r="CKG232" s="83"/>
      <c r="CKH232" s="83"/>
      <c r="CKI232" s="83"/>
      <c r="CKJ232" s="83"/>
      <c r="CKK232" s="83"/>
      <c r="CKL232" s="83"/>
      <c r="CKM232" s="83"/>
      <c r="CKN232" s="83"/>
      <c r="CKO232" s="83"/>
      <c r="CKP232" s="83"/>
      <c r="CKQ232" s="83"/>
      <c r="CKR232" s="83"/>
      <c r="CKS232" s="83"/>
      <c r="CKT232" s="83"/>
      <c r="CKU232" s="83"/>
      <c r="CKV232" s="83"/>
      <c r="CKW232" s="83"/>
      <c r="CKX232" s="83"/>
      <c r="CKY232" s="83"/>
      <c r="CKZ232" s="83"/>
      <c r="CLA232" s="83"/>
      <c r="CLB232" s="83"/>
      <c r="CLC232" s="83"/>
      <c r="CLD232" s="83"/>
      <c r="CLE232" s="83"/>
      <c r="CLF232" s="83"/>
      <c r="CLG232" s="83"/>
      <c r="CLH232" s="83"/>
      <c r="CLI232" s="83"/>
      <c r="CLJ232" s="83"/>
      <c r="CLK232" s="83"/>
      <c r="CLL232" s="83"/>
      <c r="CLM232" s="83"/>
      <c r="CLN232" s="83"/>
      <c r="CLO232" s="83"/>
      <c r="CLP232" s="83"/>
      <c r="CLQ232" s="83"/>
      <c r="CLR232" s="83"/>
      <c r="CLS232" s="83"/>
      <c r="CLT232" s="83"/>
      <c r="CLU232" s="83"/>
      <c r="CLV232" s="83"/>
      <c r="CLW232" s="83"/>
      <c r="CLX232" s="83"/>
      <c r="CLY232" s="83"/>
      <c r="CLZ232" s="83"/>
      <c r="CMA232" s="83"/>
      <c r="CMB232" s="83"/>
      <c r="CMC232" s="83"/>
      <c r="CMD232" s="83"/>
      <c r="CME232" s="83"/>
      <c r="CMF232" s="83"/>
      <c r="CMG232" s="83"/>
      <c r="CMH232" s="83"/>
      <c r="CMI232" s="83"/>
      <c r="CMJ232" s="83"/>
      <c r="CMK232" s="83"/>
      <c r="CML232" s="83"/>
      <c r="CMM232" s="83"/>
      <c r="CMN232" s="83"/>
      <c r="CMO232" s="83"/>
      <c r="CMP232" s="83"/>
      <c r="CMQ232" s="83"/>
      <c r="CMR232" s="83"/>
      <c r="CMS232" s="83"/>
      <c r="CMT232" s="83"/>
      <c r="CMU232" s="83"/>
      <c r="CMV232" s="83"/>
      <c r="CMW232" s="83"/>
      <c r="CMX232" s="83"/>
      <c r="CMY232" s="83"/>
      <c r="CMZ232" s="83"/>
      <c r="CNA232" s="83"/>
      <c r="CNB232" s="83"/>
      <c r="CNC232" s="83"/>
      <c r="CND232" s="83"/>
      <c r="CNE232" s="83"/>
      <c r="CNF232" s="83"/>
      <c r="CNG232" s="83"/>
      <c r="CNH232" s="83"/>
      <c r="CNI232" s="83"/>
      <c r="CNJ232" s="83"/>
      <c r="CNK232" s="83"/>
      <c r="CNL232" s="83"/>
      <c r="CNM232" s="83"/>
      <c r="CNN232" s="83"/>
      <c r="CNO232" s="83"/>
      <c r="CNP232" s="83"/>
      <c r="CNQ232" s="83"/>
      <c r="CNR232" s="83"/>
      <c r="CNS232" s="83"/>
      <c r="CNT232" s="83"/>
      <c r="CNU232" s="83"/>
      <c r="CNV232" s="83"/>
      <c r="CNW232" s="83"/>
      <c r="CNX232" s="83"/>
      <c r="CNY232" s="83"/>
      <c r="CNZ232" s="83"/>
      <c r="COA232" s="83"/>
      <c r="COB232" s="83"/>
      <c r="COC232" s="83"/>
      <c r="COD232" s="83"/>
      <c r="COE232" s="83"/>
      <c r="COF232" s="83"/>
      <c r="COG232" s="83"/>
      <c r="COH232" s="83"/>
      <c r="COI232" s="83"/>
      <c r="COJ232" s="83"/>
      <c r="COK232" s="83"/>
      <c r="COL232" s="83"/>
      <c r="COM232" s="83"/>
      <c r="CON232" s="83"/>
      <c r="COO232" s="83"/>
      <c r="COP232" s="83"/>
      <c r="COQ232" s="83"/>
      <c r="COR232" s="83"/>
      <c r="COS232" s="83"/>
      <c r="COT232" s="83"/>
      <c r="COU232" s="83"/>
      <c r="COV232" s="83"/>
      <c r="COW232" s="83"/>
      <c r="COX232" s="83"/>
      <c r="COY232" s="83"/>
      <c r="COZ232" s="83"/>
      <c r="CPA232" s="83"/>
      <c r="CPB232" s="83"/>
      <c r="CPC232" s="83"/>
      <c r="CPD232" s="83"/>
      <c r="CPE232" s="83"/>
      <c r="CPF232" s="83"/>
      <c r="CPG232" s="83"/>
      <c r="CPH232" s="83"/>
      <c r="CPI232" s="83"/>
      <c r="CPJ232" s="83"/>
      <c r="CPK232" s="83"/>
      <c r="CPL232" s="83"/>
      <c r="CPM232" s="83"/>
      <c r="CPN232" s="83"/>
      <c r="CPO232" s="83"/>
      <c r="CPP232" s="83"/>
      <c r="CPQ232" s="83"/>
      <c r="CPR232" s="83"/>
      <c r="CPS232" s="83"/>
      <c r="CPT232" s="83"/>
      <c r="CPU232" s="83"/>
      <c r="CPV232" s="83"/>
      <c r="CPW232" s="83"/>
      <c r="CPX232" s="83"/>
      <c r="CPY232" s="83"/>
      <c r="CPZ232" s="83"/>
      <c r="CQA232" s="83"/>
      <c r="CQB232" s="83"/>
      <c r="CQC232" s="83"/>
      <c r="CQD232" s="83"/>
      <c r="CQE232" s="83"/>
      <c r="CQF232" s="83"/>
      <c r="CQG232" s="83"/>
      <c r="CQH232" s="83"/>
      <c r="CQI232" s="83"/>
      <c r="CQJ232" s="83"/>
      <c r="CQK232" s="83"/>
      <c r="CQL232" s="83"/>
      <c r="CQM232" s="83"/>
      <c r="CQN232" s="83"/>
      <c r="CQO232" s="83"/>
      <c r="CQP232" s="83"/>
      <c r="CQQ232" s="83"/>
      <c r="CQR232" s="83"/>
      <c r="CQS232" s="83"/>
      <c r="CQT232" s="83"/>
      <c r="CQU232" s="83"/>
      <c r="CQV232" s="83"/>
      <c r="CQW232" s="83"/>
      <c r="CQX232" s="83"/>
      <c r="CQY232" s="83"/>
      <c r="CQZ232" s="83"/>
      <c r="CRA232" s="83"/>
      <c r="CRB232" s="83"/>
      <c r="CRC232" s="83"/>
      <c r="CRD232" s="83"/>
      <c r="CRE232" s="83"/>
      <c r="CRF232" s="83"/>
      <c r="CRG232" s="83"/>
      <c r="CRH232" s="83"/>
      <c r="CRI232" s="83"/>
      <c r="CRJ232" s="83"/>
      <c r="CRK232" s="83"/>
      <c r="CRL232" s="83"/>
      <c r="CRM232" s="83"/>
      <c r="CRN232" s="83"/>
      <c r="CRO232" s="83"/>
      <c r="CRP232" s="83"/>
      <c r="CRQ232" s="83"/>
      <c r="CRR232" s="83"/>
      <c r="CRS232" s="83"/>
      <c r="CRT232" s="83"/>
      <c r="CRU232" s="83"/>
      <c r="CRV232" s="83"/>
      <c r="CRW232" s="83"/>
      <c r="CRX232" s="83"/>
      <c r="CRY232" s="83"/>
      <c r="CRZ232" s="83"/>
      <c r="CSA232" s="83"/>
      <c r="CSB232" s="83"/>
      <c r="CSC232" s="83"/>
      <c r="CSD232" s="83"/>
      <c r="CSE232" s="83"/>
      <c r="CSF232" s="83"/>
      <c r="CSG232" s="83"/>
      <c r="CSH232" s="83"/>
      <c r="CSI232" s="83"/>
      <c r="CSJ232" s="83"/>
      <c r="CSK232" s="83"/>
      <c r="CSL232" s="83"/>
      <c r="CSM232" s="83"/>
      <c r="CSN232" s="83"/>
      <c r="CSO232" s="83"/>
      <c r="CSP232" s="83"/>
      <c r="CSQ232" s="83"/>
      <c r="CSR232" s="83"/>
      <c r="CSS232" s="83"/>
      <c r="CST232" s="83"/>
      <c r="CSU232" s="83"/>
      <c r="CSV232" s="83"/>
      <c r="CSW232" s="83"/>
      <c r="CSX232" s="83"/>
      <c r="CSY232" s="83"/>
      <c r="CSZ232" s="83"/>
      <c r="CTA232" s="83"/>
      <c r="CTB232" s="83"/>
      <c r="CTC232" s="83"/>
      <c r="CTD232" s="83"/>
      <c r="CTE232" s="83"/>
      <c r="CTF232" s="83"/>
      <c r="CTG232" s="83"/>
      <c r="CTH232" s="83"/>
      <c r="CTI232" s="83"/>
      <c r="CTJ232" s="83"/>
      <c r="CTK232" s="83"/>
      <c r="CTL232" s="83"/>
      <c r="CTM232" s="83"/>
      <c r="CTN232" s="83"/>
      <c r="CTO232" s="83"/>
      <c r="CTP232" s="83"/>
      <c r="CTQ232" s="83"/>
      <c r="CTR232" s="83"/>
      <c r="CTS232" s="83"/>
      <c r="CTT232" s="83"/>
      <c r="CTU232" s="83"/>
      <c r="CTV232" s="83"/>
      <c r="CTW232" s="83"/>
      <c r="CTX232" s="83"/>
      <c r="CTY232" s="83"/>
      <c r="CTZ232" s="83"/>
      <c r="CUA232" s="83"/>
      <c r="CUB232" s="83"/>
      <c r="CUC232" s="83"/>
      <c r="CUD232" s="83"/>
      <c r="CUE232" s="83"/>
      <c r="CUF232" s="83"/>
      <c r="CUG232" s="83"/>
      <c r="CUH232" s="83"/>
      <c r="CUI232" s="83"/>
      <c r="CUJ232" s="83"/>
      <c r="CUK232" s="83"/>
      <c r="CUL232" s="83"/>
      <c r="CUM232" s="83"/>
      <c r="CUN232" s="83"/>
      <c r="CUO232" s="83"/>
      <c r="CUP232" s="83"/>
      <c r="CUQ232" s="83"/>
      <c r="CUR232" s="83"/>
      <c r="CUS232" s="83"/>
      <c r="CUT232" s="83"/>
      <c r="CUU232" s="83"/>
      <c r="CUV232" s="83"/>
      <c r="CUW232" s="83"/>
      <c r="CUX232" s="83"/>
      <c r="CUY232" s="83"/>
      <c r="CUZ232" s="83"/>
      <c r="CVA232" s="83"/>
      <c r="CVB232" s="83"/>
      <c r="CVC232" s="83"/>
      <c r="CVD232" s="83"/>
      <c r="CVE232" s="83"/>
      <c r="CVF232" s="83"/>
      <c r="CVG232" s="83"/>
      <c r="CVH232" s="83"/>
      <c r="CVI232" s="83"/>
      <c r="CVJ232" s="83"/>
      <c r="CVK232" s="83"/>
      <c r="CVL232" s="83"/>
      <c r="CVM232" s="83"/>
      <c r="CVN232" s="83"/>
      <c r="CVO232" s="83"/>
      <c r="CVP232" s="83"/>
      <c r="CVQ232" s="83"/>
      <c r="CVR232" s="83"/>
      <c r="CVS232" s="83"/>
      <c r="CVT232" s="83"/>
      <c r="CVU232" s="83"/>
      <c r="CVV232" s="83"/>
      <c r="CVW232" s="83"/>
      <c r="CVX232" s="83"/>
      <c r="CVY232" s="83"/>
      <c r="CVZ232" s="83"/>
      <c r="CWA232" s="83"/>
      <c r="CWB232" s="83"/>
      <c r="CWC232" s="83"/>
      <c r="CWD232" s="83"/>
      <c r="CWE232" s="83"/>
      <c r="CWF232" s="83"/>
      <c r="CWG232" s="83"/>
      <c r="CWH232" s="83"/>
      <c r="CWI232" s="83"/>
      <c r="CWJ232" s="83"/>
      <c r="CWK232" s="83"/>
      <c r="CWL232" s="83"/>
      <c r="CWM232" s="83"/>
      <c r="CWN232" s="83"/>
      <c r="CWO232" s="83"/>
      <c r="CWP232" s="83"/>
      <c r="CWQ232" s="83"/>
      <c r="CWR232" s="83"/>
      <c r="CWS232" s="83"/>
      <c r="CWT232" s="83"/>
      <c r="CWU232" s="83"/>
      <c r="CWV232" s="83"/>
      <c r="CWW232" s="83"/>
      <c r="CWX232" s="83"/>
      <c r="CWY232" s="83"/>
      <c r="CWZ232" s="83"/>
      <c r="CXA232" s="83"/>
      <c r="CXB232" s="83"/>
      <c r="CXC232" s="83"/>
      <c r="CXD232" s="83"/>
      <c r="CXE232" s="83"/>
      <c r="CXF232" s="83"/>
      <c r="CXG232" s="83"/>
      <c r="CXH232" s="83"/>
      <c r="CXI232" s="83"/>
      <c r="CXJ232" s="83"/>
      <c r="CXK232" s="83"/>
      <c r="CXL232" s="83"/>
      <c r="CXM232" s="83"/>
      <c r="CXN232" s="83"/>
      <c r="CXO232" s="83"/>
      <c r="CXP232" s="83"/>
      <c r="CXQ232" s="83"/>
      <c r="CXR232" s="83"/>
      <c r="CXS232" s="83"/>
      <c r="CXT232" s="83"/>
      <c r="CXU232" s="83"/>
      <c r="CXV232" s="83"/>
      <c r="CXW232" s="83"/>
      <c r="CXX232" s="83"/>
      <c r="CXY232" s="83"/>
      <c r="CXZ232" s="83"/>
      <c r="CYA232" s="83"/>
      <c r="CYB232" s="83"/>
      <c r="CYC232" s="83"/>
      <c r="CYD232" s="83"/>
      <c r="CYE232" s="83"/>
      <c r="CYF232" s="83"/>
      <c r="CYG232" s="83"/>
      <c r="CYH232" s="83"/>
      <c r="CYI232" s="83"/>
      <c r="CYJ232" s="83"/>
      <c r="CYK232" s="83"/>
      <c r="CYL232" s="83"/>
      <c r="CYM232" s="83"/>
      <c r="CYN232" s="83"/>
      <c r="CYO232" s="83"/>
      <c r="CYP232" s="83"/>
      <c r="CYQ232" s="83"/>
      <c r="CYR232" s="83"/>
      <c r="CYS232" s="83"/>
      <c r="CYT232" s="83"/>
      <c r="CYU232" s="83"/>
      <c r="CYV232" s="83"/>
      <c r="CYW232" s="83"/>
      <c r="CYX232" s="83"/>
      <c r="CYY232" s="83"/>
      <c r="CYZ232" s="83"/>
      <c r="CZA232" s="83"/>
      <c r="CZB232" s="83"/>
      <c r="CZC232" s="83"/>
      <c r="CZD232" s="83"/>
      <c r="CZE232" s="83"/>
      <c r="CZF232" s="83"/>
      <c r="CZG232" s="83"/>
      <c r="CZH232" s="83"/>
      <c r="CZI232" s="83"/>
      <c r="CZJ232" s="83"/>
      <c r="CZK232" s="83"/>
      <c r="CZL232" s="83"/>
      <c r="CZM232" s="83"/>
      <c r="CZN232" s="83"/>
      <c r="CZO232" s="83"/>
      <c r="CZP232" s="83"/>
      <c r="CZQ232" s="83"/>
      <c r="CZR232" s="83"/>
      <c r="CZS232" s="83"/>
      <c r="CZT232" s="83"/>
      <c r="CZU232" s="83"/>
      <c r="CZV232" s="83"/>
      <c r="CZW232" s="83"/>
      <c r="CZX232" s="83"/>
      <c r="CZY232" s="83"/>
      <c r="CZZ232" s="83"/>
      <c r="DAA232" s="83"/>
      <c r="DAB232" s="83"/>
      <c r="DAC232" s="83"/>
      <c r="DAD232" s="83"/>
      <c r="DAE232" s="83"/>
      <c r="DAF232" s="83"/>
      <c r="DAG232" s="83"/>
      <c r="DAH232" s="83"/>
      <c r="DAI232" s="83"/>
      <c r="DAJ232" s="83"/>
      <c r="DAK232" s="83"/>
      <c r="DAL232" s="83"/>
      <c r="DAM232" s="83"/>
      <c r="DAN232" s="83"/>
      <c r="DAO232" s="83"/>
      <c r="DAP232" s="83"/>
      <c r="DAQ232" s="83"/>
      <c r="DAR232" s="83"/>
      <c r="DAS232" s="83"/>
      <c r="DAT232" s="83"/>
      <c r="DAU232" s="83"/>
      <c r="DAV232" s="83"/>
      <c r="DAW232" s="83"/>
      <c r="DAX232" s="83"/>
      <c r="DAY232" s="83"/>
      <c r="DAZ232" s="83"/>
      <c r="DBA232" s="83"/>
      <c r="DBB232" s="83"/>
      <c r="DBC232" s="83"/>
      <c r="DBD232" s="83"/>
      <c r="DBE232" s="83"/>
      <c r="DBF232" s="83"/>
      <c r="DBG232" s="83"/>
      <c r="DBH232" s="83"/>
      <c r="DBI232" s="83"/>
      <c r="DBJ232" s="83"/>
      <c r="DBK232" s="83"/>
      <c r="DBL232" s="83"/>
      <c r="DBM232" s="83"/>
      <c r="DBN232" s="83"/>
      <c r="DBO232" s="83"/>
      <c r="DBP232" s="83"/>
      <c r="DBQ232" s="83"/>
      <c r="DBR232" s="83"/>
      <c r="DBS232" s="83"/>
      <c r="DBT232" s="83"/>
      <c r="DBU232" s="83"/>
      <c r="DBV232" s="83"/>
      <c r="DBW232" s="83"/>
      <c r="DBX232" s="83"/>
      <c r="DBY232" s="83"/>
      <c r="DBZ232" s="83"/>
      <c r="DCA232" s="83"/>
      <c r="DCB232" s="83"/>
      <c r="DCC232" s="83"/>
      <c r="DCD232" s="83"/>
      <c r="DCE232" s="83"/>
      <c r="DCF232" s="83"/>
      <c r="DCG232" s="83"/>
      <c r="DCH232" s="83"/>
      <c r="DCI232" s="83"/>
      <c r="DCJ232" s="83"/>
      <c r="DCK232" s="83"/>
      <c r="DCL232" s="83"/>
      <c r="DCM232" s="83"/>
      <c r="DCN232" s="83"/>
      <c r="DCO232" s="83"/>
      <c r="DCP232" s="83"/>
      <c r="DCQ232" s="83"/>
      <c r="DCR232" s="83"/>
      <c r="DCS232" s="83"/>
      <c r="DCT232" s="83"/>
      <c r="DCU232" s="83"/>
      <c r="DCV232" s="83"/>
      <c r="DCW232" s="83"/>
      <c r="DCX232" s="83"/>
      <c r="DCY232" s="83"/>
      <c r="DCZ232" s="83"/>
      <c r="DDA232" s="83"/>
      <c r="DDB232" s="83"/>
      <c r="DDC232" s="83"/>
      <c r="DDD232" s="83"/>
      <c r="DDE232" s="83"/>
      <c r="DDF232" s="83"/>
      <c r="DDG232" s="83"/>
      <c r="DDH232" s="83"/>
      <c r="DDI232" s="83"/>
      <c r="DDJ232" s="83"/>
      <c r="DDK232" s="83"/>
      <c r="DDL232" s="83"/>
      <c r="DDM232" s="83"/>
      <c r="DDN232" s="83"/>
      <c r="DDO232" s="83"/>
      <c r="DDP232" s="83"/>
      <c r="DDQ232" s="83"/>
      <c r="DDR232" s="83"/>
      <c r="DDS232" s="83"/>
      <c r="DDT232" s="83"/>
      <c r="DDU232" s="83"/>
      <c r="DDV232" s="83"/>
      <c r="DDW232" s="83"/>
      <c r="DDX232" s="83"/>
      <c r="DDY232" s="83"/>
      <c r="DDZ232" s="83"/>
      <c r="DEA232" s="83"/>
      <c r="DEB232" s="83"/>
      <c r="DEC232" s="83"/>
      <c r="DED232" s="83"/>
      <c r="DEE232" s="83"/>
      <c r="DEF232" s="83"/>
      <c r="DEG232" s="83"/>
      <c r="DEH232" s="83"/>
      <c r="DEI232" s="83"/>
      <c r="DEJ232" s="83"/>
      <c r="DEK232" s="83"/>
      <c r="DEL232" s="83"/>
      <c r="DEM232" s="83"/>
      <c r="DEN232" s="83"/>
      <c r="DEO232" s="83"/>
      <c r="DEP232" s="83"/>
      <c r="DEQ232" s="83"/>
      <c r="DER232" s="83"/>
      <c r="DES232" s="83"/>
      <c r="DET232" s="83"/>
      <c r="DEU232" s="83"/>
      <c r="DEV232" s="83"/>
      <c r="DEW232" s="83"/>
      <c r="DEX232" s="83"/>
      <c r="DEY232" s="83"/>
      <c r="DEZ232" s="83"/>
      <c r="DFA232" s="83"/>
      <c r="DFB232" s="83"/>
      <c r="DFC232" s="83"/>
      <c r="DFD232" s="83"/>
      <c r="DFE232" s="83"/>
      <c r="DFF232" s="83"/>
      <c r="DFG232" s="83"/>
      <c r="DFH232" s="83"/>
      <c r="DFI232" s="83"/>
      <c r="DFJ232" s="83"/>
      <c r="DFK232" s="83"/>
      <c r="DFL232" s="83"/>
      <c r="DFM232" s="83"/>
      <c r="DFN232" s="83"/>
      <c r="DFO232" s="83"/>
      <c r="DFP232" s="83"/>
      <c r="DFQ232" s="83"/>
      <c r="DFR232" s="83"/>
      <c r="DFS232" s="83"/>
      <c r="DFT232" s="83"/>
      <c r="DFU232" s="83"/>
      <c r="DFV232" s="83"/>
      <c r="DFW232" s="83"/>
      <c r="DFX232" s="83"/>
      <c r="DFY232" s="83"/>
      <c r="DFZ232" s="83"/>
      <c r="DGA232" s="83"/>
      <c r="DGB232" s="83"/>
      <c r="DGC232" s="83"/>
      <c r="DGD232" s="83"/>
      <c r="DGE232" s="83"/>
      <c r="DGF232" s="83"/>
      <c r="DGG232" s="83"/>
      <c r="DGH232" s="83"/>
      <c r="DGI232" s="83"/>
      <c r="DGJ232" s="83"/>
      <c r="DGK232" s="83"/>
      <c r="DGL232" s="83"/>
      <c r="DGM232" s="83"/>
      <c r="DGN232" s="83"/>
      <c r="DGO232" s="83"/>
      <c r="DGP232" s="83"/>
      <c r="DGQ232" s="83"/>
      <c r="DGR232" s="83"/>
      <c r="DGS232" s="83"/>
      <c r="DGT232" s="83"/>
      <c r="DGU232" s="83"/>
      <c r="DGV232" s="83"/>
      <c r="DGW232" s="83"/>
      <c r="DGX232" s="83"/>
      <c r="DGY232" s="83"/>
      <c r="DGZ232" s="83"/>
      <c r="DHA232" s="83"/>
      <c r="DHB232" s="83"/>
      <c r="DHC232" s="83"/>
      <c r="DHD232" s="83"/>
      <c r="DHE232" s="83"/>
      <c r="DHF232" s="83"/>
      <c r="DHG232" s="83"/>
      <c r="DHH232" s="83"/>
      <c r="DHI232" s="83"/>
      <c r="DHJ232" s="83"/>
      <c r="DHK232" s="83"/>
      <c r="DHL232" s="83"/>
      <c r="DHM232" s="83"/>
      <c r="DHN232" s="83"/>
      <c r="DHO232" s="83"/>
      <c r="DHP232" s="83"/>
      <c r="DHQ232" s="83"/>
      <c r="DHR232" s="83"/>
      <c r="DHS232" s="83"/>
      <c r="DHT232" s="83"/>
      <c r="DHU232" s="83"/>
      <c r="DHV232" s="83"/>
      <c r="DHW232" s="83"/>
      <c r="DHX232" s="83"/>
      <c r="DHY232" s="83"/>
      <c r="DHZ232" s="83"/>
      <c r="DIA232" s="83"/>
      <c r="DIB232" s="83"/>
      <c r="DIC232" s="83"/>
      <c r="DID232" s="83"/>
      <c r="DIE232" s="83"/>
      <c r="DIF232" s="83"/>
      <c r="DIG232" s="83"/>
      <c r="DIH232" s="83"/>
      <c r="DII232" s="83"/>
      <c r="DIJ232" s="83"/>
      <c r="DIK232" s="83"/>
      <c r="DIL232" s="83"/>
      <c r="DIM232" s="83"/>
      <c r="DIN232" s="83"/>
      <c r="DIO232" s="83"/>
      <c r="DIP232" s="83"/>
      <c r="DIQ232" s="83"/>
      <c r="DIR232" s="83"/>
      <c r="DIS232" s="83"/>
      <c r="DIT232" s="83"/>
      <c r="DIU232" s="83"/>
      <c r="DIV232" s="83"/>
      <c r="DIW232" s="83"/>
      <c r="DIX232" s="83"/>
      <c r="DIY232" s="83"/>
      <c r="DIZ232" s="83"/>
      <c r="DJA232" s="83"/>
      <c r="DJB232" s="83"/>
      <c r="DJC232" s="83"/>
      <c r="DJD232" s="83"/>
      <c r="DJE232" s="83"/>
      <c r="DJF232" s="83"/>
      <c r="DJG232" s="83"/>
      <c r="DJH232" s="83"/>
      <c r="DJI232" s="83"/>
      <c r="DJJ232" s="83"/>
      <c r="DJK232" s="83"/>
      <c r="DJL232" s="83"/>
      <c r="DJM232" s="83"/>
      <c r="DJN232" s="83"/>
      <c r="DJO232" s="83"/>
      <c r="DJP232" s="83"/>
      <c r="DJQ232" s="83"/>
      <c r="DJR232" s="83"/>
      <c r="DJS232" s="83"/>
      <c r="DJT232" s="83"/>
      <c r="DJU232" s="83"/>
      <c r="DJV232" s="83"/>
      <c r="DJW232" s="83"/>
      <c r="DJX232" s="83"/>
      <c r="DJY232" s="83"/>
      <c r="DJZ232" s="83"/>
      <c r="DKA232" s="83"/>
      <c r="DKB232" s="83"/>
      <c r="DKC232" s="83"/>
      <c r="DKD232" s="83"/>
      <c r="DKE232" s="83"/>
      <c r="DKF232" s="83"/>
      <c r="DKG232" s="83"/>
      <c r="DKH232" s="83"/>
      <c r="DKI232" s="83"/>
      <c r="DKJ232" s="83"/>
      <c r="DKK232" s="83"/>
      <c r="DKL232" s="83"/>
      <c r="DKM232" s="83"/>
      <c r="DKN232" s="83"/>
      <c r="DKO232" s="83"/>
      <c r="DKP232" s="83"/>
      <c r="DKQ232" s="83"/>
      <c r="DKR232" s="83"/>
      <c r="DKS232" s="83"/>
      <c r="DKT232" s="83"/>
      <c r="DKU232" s="83"/>
      <c r="DKV232" s="83"/>
      <c r="DKW232" s="83"/>
      <c r="DKX232" s="83"/>
      <c r="DKY232" s="83"/>
      <c r="DKZ232" s="83"/>
      <c r="DLA232" s="83"/>
      <c r="DLB232" s="83"/>
      <c r="DLC232" s="83"/>
      <c r="DLD232" s="83"/>
      <c r="DLE232" s="83"/>
      <c r="DLF232" s="83"/>
      <c r="DLG232" s="83"/>
      <c r="DLH232" s="83"/>
      <c r="DLI232" s="83"/>
      <c r="DLJ232" s="83"/>
      <c r="DLK232" s="83"/>
      <c r="DLL232" s="83"/>
      <c r="DLM232" s="83"/>
      <c r="DLN232" s="83"/>
      <c r="DLO232" s="83"/>
      <c r="DLP232" s="83"/>
      <c r="DLQ232" s="83"/>
      <c r="DLR232" s="83"/>
      <c r="DLS232" s="83"/>
      <c r="DLT232" s="83"/>
      <c r="DLU232" s="83"/>
      <c r="DLV232" s="83"/>
      <c r="DLW232" s="83"/>
      <c r="DLX232" s="83"/>
      <c r="DLY232" s="83"/>
      <c r="DLZ232" s="83"/>
      <c r="DMA232" s="83"/>
      <c r="DMB232" s="83"/>
      <c r="DMC232" s="83"/>
      <c r="DMD232" s="83"/>
      <c r="DME232" s="83"/>
      <c r="DMF232" s="83"/>
      <c r="DMG232" s="83"/>
      <c r="DMH232" s="83"/>
      <c r="DMI232" s="83"/>
      <c r="DMJ232" s="83"/>
      <c r="DMK232" s="83"/>
      <c r="DML232" s="83"/>
      <c r="DMM232" s="83"/>
      <c r="DMN232" s="83"/>
      <c r="DMO232" s="83"/>
      <c r="DMP232" s="83"/>
      <c r="DMQ232" s="83"/>
      <c r="DMR232" s="83"/>
      <c r="DMS232" s="83"/>
      <c r="DMT232" s="83"/>
      <c r="DMU232" s="83"/>
      <c r="DMV232" s="83"/>
      <c r="DMW232" s="83"/>
      <c r="DMX232" s="83"/>
      <c r="DMY232" s="83"/>
      <c r="DMZ232" s="83"/>
      <c r="DNA232" s="83"/>
      <c r="DNB232" s="83"/>
      <c r="DNC232" s="83"/>
      <c r="DND232" s="83"/>
      <c r="DNE232" s="83"/>
      <c r="DNF232" s="83"/>
      <c r="DNG232" s="83"/>
      <c r="DNH232" s="83"/>
      <c r="DNI232" s="83"/>
      <c r="DNJ232" s="83"/>
      <c r="DNK232" s="83"/>
      <c r="DNL232" s="83"/>
      <c r="DNM232" s="83"/>
      <c r="DNN232" s="83"/>
      <c r="DNO232" s="83"/>
      <c r="DNP232" s="83"/>
      <c r="DNQ232" s="83"/>
      <c r="DNR232" s="83"/>
      <c r="DNS232" s="83"/>
      <c r="DNT232" s="83"/>
      <c r="DNU232" s="83"/>
      <c r="DNV232" s="83"/>
      <c r="DNW232" s="83"/>
      <c r="DNX232" s="83"/>
      <c r="DNY232" s="83"/>
      <c r="DNZ232" s="83"/>
      <c r="DOA232" s="83"/>
      <c r="DOB232" s="83"/>
      <c r="DOC232" s="83"/>
      <c r="DOD232" s="83"/>
      <c r="DOE232" s="83"/>
      <c r="DOF232" s="83"/>
      <c r="DOG232" s="83"/>
      <c r="DOH232" s="83"/>
      <c r="DOI232" s="83"/>
      <c r="DOJ232" s="83"/>
      <c r="DOK232" s="83"/>
      <c r="DOL232" s="83"/>
      <c r="DOM232" s="83"/>
      <c r="DON232" s="83"/>
      <c r="DOO232" s="83"/>
      <c r="DOP232" s="83"/>
      <c r="DOQ232" s="83"/>
      <c r="DOR232" s="83"/>
      <c r="DOS232" s="83"/>
      <c r="DOT232" s="83"/>
      <c r="DOU232" s="83"/>
      <c r="DOV232" s="83"/>
      <c r="DOW232" s="83"/>
      <c r="DOX232" s="83"/>
      <c r="DOY232" s="83"/>
      <c r="DOZ232" s="83"/>
      <c r="DPA232" s="83"/>
      <c r="DPB232" s="83"/>
      <c r="DPC232" s="83"/>
      <c r="DPD232" s="83"/>
      <c r="DPE232" s="83"/>
      <c r="DPF232" s="83"/>
      <c r="DPG232" s="83"/>
      <c r="DPH232" s="83"/>
      <c r="DPI232" s="83"/>
      <c r="DPJ232" s="83"/>
      <c r="DPK232" s="83"/>
      <c r="DPL232" s="83"/>
      <c r="DPM232" s="83"/>
      <c r="DPN232" s="83"/>
      <c r="DPO232" s="83"/>
      <c r="DPP232" s="83"/>
      <c r="DPQ232" s="83"/>
      <c r="DPR232" s="83"/>
      <c r="DPS232" s="83"/>
      <c r="DPT232" s="83"/>
      <c r="DPU232" s="83"/>
      <c r="DPV232" s="83"/>
      <c r="DPW232" s="83"/>
      <c r="DPX232" s="83"/>
      <c r="DPY232" s="83"/>
      <c r="DPZ232" s="83"/>
      <c r="DQA232" s="83"/>
      <c r="DQB232" s="83"/>
      <c r="DQC232" s="83"/>
      <c r="DQD232" s="83"/>
      <c r="DQE232" s="83"/>
      <c r="DQF232" s="83"/>
      <c r="DQG232" s="83"/>
      <c r="DQH232" s="83"/>
      <c r="DQI232" s="83"/>
      <c r="DQJ232" s="83"/>
      <c r="DQK232" s="83"/>
      <c r="DQL232" s="83"/>
      <c r="DQM232" s="83"/>
      <c r="DQN232" s="83"/>
      <c r="DQO232" s="83"/>
      <c r="DQP232" s="83"/>
      <c r="DQQ232" s="83"/>
      <c r="DQR232" s="83"/>
      <c r="DQS232" s="83"/>
      <c r="DQT232" s="83"/>
      <c r="DQU232" s="83"/>
      <c r="DQV232" s="83"/>
      <c r="DQW232" s="83"/>
      <c r="DQX232" s="83"/>
      <c r="DQY232" s="83"/>
      <c r="DQZ232" s="83"/>
      <c r="DRA232" s="83"/>
      <c r="DRB232" s="83"/>
      <c r="DRC232" s="83"/>
      <c r="DRD232" s="83"/>
      <c r="DRE232" s="83"/>
      <c r="DRF232" s="83"/>
      <c r="DRG232" s="83"/>
      <c r="DRH232" s="83"/>
      <c r="DRI232" s="83"/>
      <c r="DRJ232" s="83"/>
      <c r="DRK232" s="83"/>
      <c r="DRL232" s="83"/>
      <c r="DRM232" s="83"/>
      <c r="DRN232" s="83"/>
      <c r="DRO232" s="83"/>
      <c r="DRP232" s="83"/>
      <c r="DRQ232" s="83"/>
      <c r="DRR232" s="83"/>
      <c r="DRS232" s="83"/>
      <c r="DRT232" s="83"/>
      <c r="DRU232" s="83"/>
      <c r="DRV232" s="83"/>
      <c r="DRW232" s="83"/>
      <c r="DRX232" s="83"/>
      <c r="DRY232" s="83"/>
      <c r="DRZ232" s="83"/>
      <c r="DSA232" s="83"/>
      <c r="DSB232" s="83"/>
      <c r="DSC232" s="83"/>
      <c r="DSD232" s="83"/>
      <c r="DSE232" s="83"/>
      <c r="DSF232" s="83"/>
      <c r="DSG232" s="83"/>
      <c r="DSH232" s="83"/>
      <c r="DSI232" s="83"/>
      <c r="DSJ232" s="83"/>
      <c r="DSK232" s="83"/>
      <c r="DSL232" s="83"/>
      <c r="DSM232" s="83"/>
      <c r="DSN232" s="83"/>
      <c r="DSO232" s="83"/>
      <c r="DSP232" s="83"/>
      <c r="DSQ232" s="83"/>
      <c r="DSR232" s="83"/>
      <c r="DSS232" s="83"/>
      <c r="DST232" s="83"/>
      <c r="DSU232" s="83"/>
      <c r="DSV232" s="83"/>
      <c r="DSW232" s="83"/>
      <c r="DSX232" s="83"/>
      <c r="DSY232" s="83"/>
      <c r="DSZ232" s="83"/>
      <c r="DTA232" s="83"/>
      <c r="DTB232" s="83"/>
      <c r="DTC232" s="83"/>
      <c r="DTD232" s="83"/>
      <c r="DTE232" s="83"/>
      <c r="DTF232" s="83"/>
      <c r="DTG232" s="83"/>
      <c r="DTH232" s="83"/>
      <c r="DTI232" s="83"/>
      <c r="DTJ232" s="83"/>
      <c r="DTK232" s="83"/>
      <c r="DTL232" s="83"/>
      <c r="DTM232" s="83"/>
      <c r="DTN232" s="83"/>
      <c r="DTO232" s="83"/>
      <c r="DTP232" s="83"/>
      <c r="DTQ232" s="83"/>
      <c r="DTR232" s="83"/>
      <c r="DTS232" s="83"/>
      <c r="DTT232" s="83"/>
      <c r="DTU232" s="83"/>
      <c r="DTV232" s="83"/>
      <c r="DTW232" s="83"/>
      <c r="DTX232" s="83"/>
      <c r="DTY232" s="83"/>
      <c r="DTZ232" s="83"/>
      <c r="DUA232" s="83"/>
      <c r="DUB232" s="83"/>
      <c r="DUC232" s="83"/>
      <c r="DUD232" s="83"/>
      <c r="DUE232" s="83"/>
      <c r="DUF232" s="83"/>
      <c r="DUG232" s="83"/>
      <c r="DUH232" s="83"/>
      <c r="DUI232" s="83"/>
      <c r="DUJ232" s="83"/>
      <c r="DUK232" s="83"/>
      <c r="DUL232" s="83"/>
      <c r="DUM232" s="83"/>
      <c r="DUN232" s="83"/>
      <c r="DUO232" s="83"/>
      <c r="DUP232" s="83"/>
      <c r="DUQ232" s="83"/>
      <c r="DUR232" s="83"/>
      <c r="DUS232" s="83"/>
      <c r="DUT232" s="83"/>
      <c r="DUU232" s="83"/>
      <c r="DUV232" s="83"/>
      <c r="DUW232" s="83"/>
      <c r="DUX232" s="83"/>
      <c r="DUY232" s="83"/>
      <c r="DUZ232" s="83"/>
      <c r="DVA232" s="83"/>
      <c r="DVB232" s="83"/>
      <c r="DVC232" s="83"/>
      <c r="DVD232" s="83"/>
      <c r="DVE232" s="83"/>
      <c r="DVF232" s="83"/>
      <c r="DVG232" s="83"/>
      <c r="DVH232" s="83"/>
      <c r="DVI232" s="83"/>
      <c r="DVJ232" s="83"/>
      <c r="DVK232" s="83"/>
      <c r="DVL232" s="83"/>
      <c r="DVM232" s="83"/>
      <c r="DVN232" s="83"/>
      <c r="DVO232" s="83"/>
      <c r="DVP232" s="83"/>
      <c r="DVQ232" s="83"/>
      <c r="DVR232" s="83"/>
      <c r="DVS232" s="83"/>
      <c r="DVT232" s="83"/>
      <c r="DVU232" s="83"/>
      <c r="DVV232" s="83"/>
      <c r="DVW232" s="83"/>
      <c r="DVX232" s="83"/>
      <c r="DVY232" s="83"/>
      <c r="DVZ232" s="83"/>
      <c r="DWA232" s="83"/>
      <c r="DWB232" s="83"/>
      <c r="DWC232" s="83"/>
      <c r="DWD232" s="83"/>
      <c r="DWE232" s="83"/>
      <c r="DWF232" s="83"/>
      <c r="DWG232" s="83"/>
      <c r="DWH232" s="83"/>
      <c r="DWI232" s="83"/>
      <c r="DWJ232" s="83"/>
      <c r="DWK232" s="83"/>
      <c r="DWL232" s="83"/>
      <c r="DWM232" s="83"/>
      <c r="DWN232" s="83"/>
      <c r="DWO232" s="83"/>
      <c r="DWP232" s="83"/>
      <c r="DWQ232" s="83"/>
      <c r="DWR232" s="83"/>
      <c r="DWS232" s="83"/>
      <c r="DWT232" s="83"/>
      <c r="DWU232" s="83"/>
      <c r="DWV232" s="83"/>
      <c r="DWW232" s="83"/>
      <c r="DWX232" s="83"/>
      <c r="DWY232" s="83"/>
      <c r="DWZ232" s="83"/>
      <c r="DXA232" s="83"/>
      <c r="DXB232" s="83"/>
      <c r="DXC232" s="83"/>
      <c r="DXD232" s="83"/>
      <c r="DXE232" s="83"/>
      <c r="DXF232" s="83"/>
      <c r="DXG232" s="83"/>
      <c r="DXH232" s="83"/>
      <c r="DXI232" s="83"/>
      <c r="DXJ232" s="83"/>
      <c r="DXK232" s="83"/>
      <c r="DXL232" s="83"/>
      <c r="DXM232" s="83"/>
      <c r="DXN232" s="83"/>
      <c r="DXO232" s="83"/>
      <c r="DXP232" s="83"/>
      <c r="DXQ232" s="83"/>
      <c r="DXR232" s="83"/>
      <c r="DXS232" s="83"/>
      <c r="DXT232" s="83"/>
      <c r="DXU232" s="83"/>
      <c r="DXV232" s="83"/>
      <c r="DXW232" s="83"/>
      <c r="DXX232" s="83"/>
      <c r="DXY232" s="83"/>
      <c r="DXZ232" s="83"/>
      <c r="DYA232" s="83"/>
      <c r="DYB232" s="83"/>
      <c r="DYC232" s="83"/>
      <c r="DYD232" s="83"/>
      <c r="DYE232" s="83"/>
      <c r="DYF232" s="83"/>
      <c r="DYG232" s="83"/>
      <c r="DYH232" s="83"/>
      <c r="DYI232" s="83"/>
      <c r="DYJ232" s="83"/>
      <c r="DYK232" s="83"/>
      <c r="DYL232" s="83"/>
      <c r="DYM232" s="83"/>
      <c r="DYN232" s="83"/>
      <c r="DYO232" s="83"/>
      <c r="DYP232" s="83"/>
      <c r="DYQ232" s="83"/>
      <c r="DYR232" s="83"/>
      <c r="DYS232" s="83"/>
      <c r="DYT232" s="83"/>
      <c r="DYU232" s="83"/>
      <c r="DYV232" s="83"/>
      <c r="DYW232" s="83"/>
      <c r="DYX232" s="83"/>
      <c r="DYY232" s="83"/>
      <c r="DYZ232" s="83"/>
      <c r="DZA232" s="83"/>
      <c r="DZB232" s="83"/>
      <c r="DZC232" s="83"/>
      <c r="DZD232" s="83"/>
      <c r="DZE232" s="83"/>
      <c r="DZF232" s="83"/>
      <c r="DZG232" s="83"/>
      <c r="DZH232" s="83"/>
      <c r="DZI232" s="83"/>
      <c r="DZJ232" s="83"/>
      <c r="DZK232" s="83"/>
      <c r="DZL232" s="83"/>
      <c r="DZM232" s="83"/>
      <c r="DZN232" s="83"/>
      <c r="DZO232" s="83"/>
      <c r="DZP232" s="83"/>
      <c r="DZQ232" s="83"/>
      <c r="DZR232" s="83"/>
      <c r="DZS232" s="83"/>
      <c r="DZT232" s="83"/>
      <c r="DZU232" s="83"/>
      <c r="DZV232" s="83"/>
      <c r="DZW232" s="83"/>
      <c r="DZX232" s="83"/>
      <c r="DZY232" s="83"/>
      <c r="DZZ232" s="83"/>
      <c r="EAA232" s="83"/>
      <c r="EAB232" s="83"/>
      <c r="EAC232" s="83"/>
      <c r="EAD232" s="83"/>
      <c r="EAE232" s="83"/>
      <c r="EAF232" s="83"/>
      <c r="EAG232" s="83"/>
      <c r="EAH232" s="83"/>
      <c r="EAI232" s="83"/>
      <c r="EAJ232" s="83"/>
      <c r="EAK232" s="83"/>
      <c r="EAL232" s="83"/>
      <c r="EAM232" s="83"/>
      <c r="EAN232" s="83"/>
      <c r="EAO232" s="83"/>
      <c r="EAP232" s="83"/>
      <c r="EAQ232" s="83"/>
      <c r="EAR232" s="83"/>
      <c r="EAS232" s="83"/>
      <c r="EAT232" s="83"/>
      <c r="EAU232" s="83"/>
      <c r="EAV232" s="83"/>
      <c r="EAW232" s="83"/>
      <c r="EAX232" s="83"/>
      <c r="EAY232" s="83"/>
      <c r="EAZ232" s="83"/>
      <c r="EBA232" s="83"/>
      <c r="EBB232" s="83"/>
      <c r="EBC232" s="83"/>
      <c r="EBD232" s="83"/>
      <c r="EBE232" s="83"/>
      <c r="EBF232" s="83"/>
      <c r="EBG232" s="83"/>
      <c r="EBH232" s="83"/>
      <c r="EBI232" s="83"/>
      <c r="EBJ232" s="83"/>
      <c r="EBK232" s="83"/>
      <c r="EBL232" s="83"/>
      <c r="EBM232" s="83"/>
      <c r="EBN232" s="83"/>
      <c r="EBO232" s="83"/>
      <c r="EBP232" s="83"/>
      <c r="EBQ232" s="83"/>
      <c r="EBR232" s="83"/>
      <c r="EBS232" s="83"/>
      <c r="EBT232" s="83"/>
      <c r="EBU232" s="83"/>
      <c r="EBV232" s="83"/>
      <c r="EBW232" s="83"/>
      <c r="EBX232" s="83"/>
      <c r="EBY232" s="83"/>
      <c r="EBZ232" s="83"/>
      <c r="ECA232" s="83"/>
      <c r="ECB232" s="83"/>
      <c r="ECC232" s="83"/>
      <c r="ECD232" s="83"/>
      <c r="ECE232" s="83"/>
      <c r="ECF232" s="83"/>
      <c r="ECG232" s="83"/>
      <c r="ECH232" s="83"/>
      <c r="ECI232" s="83"/>
      <c r="ECJ232" s="83"/>
      <c r="ECK232" s="83"/>
      <c r="ECL232" s="83"/>
      <c r="ECM232" s="83"/>
      <c r="ECN232" s="83"/>
      <c r="ECO232" s="83"/>
      <c r="ECP232" s="83"/>
      <c r="ECQ232" s="83"/>
      <c r="ECR232" s="83"/>
      <c r="ECS232" s="83"/>
      <c r="ECT232" s="83"/>
      <c r="ECU232" s="83"/>
      <c r="ECV232" s="83"/>
      <c r="ECW232" s="83"/>
      <c r="ECX232" s="83"/>
      <c r="ECY232" s="83"/>
      <c r="ECZ232" s="83"/>
      <c r="EDA232" s="83"/>
      <c r="EDB232" s="83"/>
      <c r="EDC232" s="83"/>
      <c r="EDD232" s="83"/>
      <c r="EDE232" s="83"/>
      <c r="EDF232" s="83"/>
      <c r="EDG232" s="83"/>
      <c r="EDH232" s="83"/>
      <c r="EDI232" s="83"/>
      <c r="EDJ232" s="83"/>
      <c r="EDK232" s="83"/>
      <c r="EDL232" s="83"/>
      <c r="EDM232" s="83"/>
      <c r="EDN232" s="83"/>
      <c r="EDO232" s="83"/>
      <c r="EDP232" s="83"/>
      <c r="EDQ232" s="83"/>
      <c r="EDR232" s="83"/>
      <c r="EDS232" s="83"/>
      <c r="EDT232" s="83"/>
      <c r="EDU232" s="83"/>
      <c r="EDV232" s="83"/>
      <c r="EDW232" s="83"/>
      <c r="EDX232" s="83"/>
      <c r="EDY232" s="83"/>
      <c r="EDZ232" s="83"/>
      <c r="EEA232" s="83"/>
      <c r="EEB232" s="83"/>
      <c r="EEC232" s="83"/>
      <c r="EED232" s="83"/>
      <c r="EEE232" s="83"/>
      <c r="EEF232" s="83"/>
      <c r="EEG232" s="83"/>
      <c r="EEH232" s="83"/>
      <c r="EEI232" s="83"/>
      <c r="EEJ232" s="83"/>
      <c r="EEK232" s="83"/>
      <c r="EEL232" s="83"/>
      <c r="EEM232" s="83"/>
      <c r="EEN232" s="83"/>
      <c r="EEO232" s="83"/>
      <c r="EEP232" s="83"/>
      <c r="EEQ232" s="83"/>
      <c r="EER232" s="83"/>
      <c r="EES232" s="83"/>
      <c r="EET232" s="83"/>
      <c r="EEU232" s="83"/>
      <c r="EEV232" s="83"/>
      <c r="EEW232" s="83"/>
      <c r="EEX232" s="83"/>
      <c r="EEY232" s="83"/>
      <c r="EEZ232" s="83"/>
      <c r="EFA232" s="83"/>
      <c r="EFB232" s="83"/>
      <c r="EFC232" s="83"/>
      <c r="EFD232" s="83"/>
      <c r="EFE232" s="83"/>
      <c r="EFF232" s="83"/>
      <c r="EFG232" s="83"/>
      <c r="EFH232" s="83"/>
      <c r="EFI232" s="83"/>
      <c r="EFJ232" s="83"/>
      <c r="EFK232" s="83"/>
      <c r="EFL232" s="83"/>
      <c r="EFM232" s="83"/>
      <c r="EFN232" s="83"/>
      <c r="EFO232" s="83"/>
      <c r="EFP232" s="83"/>
      <c r="EFQ232" s="83"/>
      <c r="EFR232" s="83"/>
      <c r="EFS232" s="83"/>
      <c r="EFT232" s="83"/>
      <c r="EFU232" s="83"/>
      <c r="EFV232" s="83"/>
      <c r="EFW232" s="83"/>
      <c r="EFX232" s="83"/>
      <c r="EFY232" s="83"/>
      <c r="EFZ232" s="83"/>
      <c r="EGA232" s="83"/>
      <c r="EGB232" s="83"/>
      <c r="EGC232" s="83"/>
      <c r="EGD232" s="83"/>
      <c r="EGE232" s="83"/>
      <c r="EGF232" s="83"/>
      <c r="EGG232" s="83"/>
      <c r="EGH232" s="83"/>
      <c r="EGI232" s="83"/>
      <c r="EGJ232" s="83"/>
      <c r="EGK232" s="83"/>
      <c r="EGL232" s="83"/>
      <c r="EGM232" s="83"/>
      <c r="EGN232" s="83"/>
      <c r="EGO232" s="83"/>
      <c r="EGP232" s="83"/>
      <c r="EGQ232" s="83"/>
      <c r="EGR232" s="83"/>
      <c r="EGS232" s="83"/>
      <c r="EGT232" s="83"/>
      <c r="EGU232" s="83"/>
      <c r="EGV232" s="83"/>
      <c r="EGW232" s="83"/>
      <c r="EGX232" s="83"/>
      <c r="EGY232" s="83"/>
      <c r="EGZ232" s="83"/>
      <c r="EHA232" s="83"/>
      <c r="EHB232" s="83"/>
      <c r="EHC232" s="83"/>
      <c r="EHD232" s="83"/>
      <c r="EHE232" s="83"/>
      <c r="EHF232" s="83"/>
      <c r="EHG232" s="83"/>
      <c r="EHH232" s="83"/>
      <c r="EHI232" s="83"/>
      <c r="EHJ232" s="83"/>
      <c r="EHK232" s="83"/>
      <c r="EHL232" s="83"/>
      <c r="EHM232" s="83"/>
      <c r="EHN232" s="83"/>
      <c r="EHO232" s="83"/>
      <c r="EHP232" s="83"/>
      <c r="EHQ232" s="83"/>
      <c r="EHR232" s="83"/>
      <c r="EHS232" s="83"/>
      <c r="EHT232" s="83"/>
      <c r="EHU232" s="83"/>
      <c r="EHV232" s="83"/>
      <c r="EHW232" s="83"/>
      <c r="EHX232" s="83"/>
      <c r="EHY232" s="83"/>
      <c r="EHZ232" s="83"/>
      <c r="EIA232" s="83"/>
      <c r="EIB232" s="83"/>
      <c r="EIC232" s="83"/>
      <c r="EID232" s="83"/>
      <c r="EIE232" s="83"/>
      <c r="EIF232" s="83"/>
      <c r="EIG232" s="83"/>
      <c r="EIH232" s="83"/>
      <c r="EII232" s="83"/>
      <c r="EIJ232" s="83"/>
      <c r="EIK232" s="83"/>
      <c r="EIL232" s="83"/>
      <c r="EIM232" s="83"/>
      <c r="EIN232" s="83"/>
    </row>
    <row r="233" spans="1:3628" customFormat="1" ht="7.5" customHeight="1" x14ac:dyDescent="0.25">
      <c r="A233" s="6"/>
      <c r="B233" s="49"/>
      <c r="C233" s="49"/>
      <c r="D233" s="92"/>
      <c r="E233" s="49"/>
      <c r="F233" s="49"/>
      <c r="G233" s="49"/>
      <c r="H233" s="49"/>
      <c r="I233" s="49"/>
      <c r="J233" s="49"/>
      <c r="K233" s="49"/>
      <c r="L233" s="49"/>
    </row>
    <row r="234" spans="1:3628" s="28" customFormat="1" x14ac:dyDescent="0.25">
      <c r="A234" s="158" t="s">
        <v>170</v>
      </c>
      <c r="B234" s="152"/>
      <c r="C234" s="152"/>
      <c r="D234" s="159"/>
      <c r="E234" s="152"/>
      <c r="F234" s="152"/>
      <c r="G234" s="152"/>
      <c r="H234" s="152"/>
      <c r="I234" s="152"/>
      <c r="J234" s="152"/>
      <c r="K234" s="152"/>
      <c r="L234" s="49"/>
    </row>
    <row r="235" spans="1:3628" customFormat="1" x14ac:dyDescent="0.25">
      <c r="A235" s="35" t="str">
        <f>A227</f>
        <v>Balance brought forward from 2022-2023Administration</v>
      </c>
      <c r="B235" s="130"/>
      <c r="C235" s="130"/>
      <c r="D235" s="131"/>
      <c r="E235" s="130"/>
      <c r="F235" s="130"/>
      <c r="G235" s="115">
        <v>-144</v>
      </c>
      <c r="H235" s="59"/>
      <c r="I235" s="130"/>
      <c r="J235" s="130"/>
      <c r="K235" s="115"/>
      <c r="L235" s="49"/>
    </row>
    <row r="236" spans="1:3628" customFormat="1" x14ac:dyDescent="0.25">
      <c r="A236" s="46" t="s">
        <v>171</v>
      </c>
      <c r="B236" s="47">
        <v>0</v>
      </c>
      <c r="C236" s="47"/>
      <c r="D236" s="48"/>
      <c r="E236" s="47"/>
      <c r="F236" s="47"/>
      <c r="G236" s="47"/>
      <c r="H236" s="49"/>
      <c r="I236" s="47">
        <v>0</v>
      </c>
      <c r="J236" s="47"/>
      <c r="K236" s="47"/>
      <c r="L236" s="49"/>
    </row>
    <row r="237" spans="1:3628" customFormat="1" x14ac:dyDescent="0.25">
      <c r="A237" s="29" t="s">
        <v>172</v>
      </c>
      <c r="B237" s="50"/>
      <c r="C237" s="50"/>
      <c r="D237" s="51"/>
      <c r="E237" s="50"/>
      <c r="F237" s="50"/>
      <c r="G237" s="50"/>
      <c r="H237" s="49"/>
      <c r="I237" s="50"/>
      <c r="J237" s="50"/>
      <c r="K237" s="50"/>
      <c r="L237" s="49"/>
    </row>
    <row r="238" spans="1:3628" customFormat="1" x14ac:dyDescent="0.25">
      <c r="A238" s="29" t="s">
        <v>173</v>
      </c>
      <c r="B238" s="50"/>
      <c r="C238" s="50">
        <v>1000</v>
      </c>
      <c r="D238" s="51"/>
      <c r="E238" s="50">
        <v>250</v>
      </c>
      <c r="F238" s="50">
        <v>0</v>
      </c>
      <c r="G238" s="50"/>
      <c r="H238" s="49"/>
      <c r="I238" s="50"/>
      <c r="J238" s="50">
        <v>0</v>
      </c>
      <c r="K238" s="50"/>
      <c r="L238" s="49"/>
    </row>
    <row r="239" spans="1:3628" customFormat="1" ht="18.75" thickBot="1" x14ac:dyDescent="0.3">
      <c r="A239" s="63" t="s">
        <v>174</v>
      </c>
      <c r="B239" s="56"/>
      <c r="C239" s="56"/>
      <c r="D239" s="78"/>
      <c r="E239" s="56"/>
      <c r="F239" s="56"/>
      <c r="G239" s="56"/>
      <c r="H239" s="49"/>
      <c r="I239" s="56"/>
      <c r="J239" s="56"/>
      <c r="K239" s="56"/>
      <c r="L239" s="49"/>
    </row>
    <row r="240" spans="1:3628" s="103" customFormat="1" ht="19.5" thickTop="1" thickBot="1" x14ac:dyDescent="0.3">
      <c r="A240" s="101" t="s">
        <v>175</v>
      </c>
      <c r="B240" s="102">
        <f>SUM(B236:B239)</f>
        <v>0</v>
      </c>
      <c r="C240" s="102">
        <f>SUM(C236:C239)</f>
        <v>1000</v>
      </c>
      <c r="D240" s="102">
        <f>SUM(D236:D239)</f>
        <v>0</v>
      </c>
      <c r="E240" s="102">
        <f>SUM(E236:E239)</f>
        <v>250</v>
      </c>
      <c r="F240" s="102">
        <f>SUM(F236:F239)</f>
        <v>0</v>
      </c>
      <c r="G240" s="102">
        <f>G235+E240-F240</f>
        <v>106</v>
      </c>
      <c r="H240" s="102">
        <v>0</v>
      </c>
      <c r="I240" s="102">
        <f>SUM(I236:I239)</f>
        <v>0</v>
      </c>
      <c r="J240" s="102">
        <f>SUM(J236:J239)</f>
        <v>0</v>
      </c>
      <c r="K240" s="102">
        <f>G240+I240-J240</f>
        <v>106</v>
      </c>
      <c r="L240" s="82">
        <f>I240-J240</f>
        <v>0</v>
      </c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83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  <c r="DJ240" s="83"/>
      <c r="DK240" s="83"/>
      <c r="DL240" s="83"/>
      <c r="DM240" s="83"/>
      <c r="DN240" s="83"/>
      <c r="DO240" s="83"/>
      <c r="DP240" s="83"/>
      <c r="DQ240" s="83"/>
      <c r="DR240" s="83"/>
      <c r="DS240" s="83"/>
      <c r="DT240" s="83"/>
      <c r="DU240" s="83"/>
      <c r="DV240" s="83"/>
      <c r="DW240" s="83"/>
      <c r="DX240" s="83"/>
      <c r="DY240" s="83"/>
      <c r="DZ240" s="83"/>
      <c r="EA240" s="83"/>
      <c r="EB240" s="83"/>
      <c r="EC240" s="83"/>
      <c r="ED240" s="83"/>
      <c r="EE240" s="83"/>
      <c r="EF240" s="83"/>
      <c r="EG240" s="83"/>
      <c r="EH240" s="83"/>
      <c r="EI240" s="83"/>
      <c r="EJ240" s="83"/>
      <c r="EK240" s="83"/>
      <c r="EL240" s="83"/>
      <c r="EM240" s="83"/>
      <c r="EN240" s="83"/>
      <c r="EO240" s="83"/>
      <c r="EP240" s="83"/>
      <c r="EQ240" s="83"/>
      <c r="ER240" s="83"/>
      <c r="ES240" s="83"/>
      <c r="ET240" s="83"/>
      <c r="EU240" s="83"/>
      <c r="EV240" s="83"/>
      <c r="EW240" s="83"/>
      <c r="EX240" s="83"/>
      <c r="EY240" s="83"/>
      <c r="EZ240" s="83"/>
      <c r="FA240" s="83"/>
      <c r="FB240" s="83"/>
      <c r="FC240" s="83"/>
      <c r="FD240" s="83"/>
      <c r="FE240" s="83"/>
      <c r="FF240" s="83"/>
      <c r="FG240" s="83"/>
      <c r="FH240" s="83"/>
      <c r="FI240" s="83"/>
      <c r="FJ240" s="83"/>
      <c r="FK240" s="83"/>
      <c r="FL240" s="83"/>
      <c r="FM240" s="83"/>
      <c r="FN240" s="83"/>
      <c r="FO240" s="83"/>
      <c r="FP240" s="83"/>
      <c r="FQ240" s="83"/>
      <c r="FR240" s="83"/>
      <c r="FS240" s="83"/>
      <c r="FT240" s="83"/>
      <c r="FU240" s="83"/>
      <c r="FV240" s="83"/>
      <c r="FW240" s="83"/>
      <c r="FX240" s="83"/>
      <c r="FY240" s="83"/>
      <c r="FZ240" s="83"/>
      <c r="GA240" s="83"/>
      <c r="GB240" s="83"/>
      <c r="GC240" s="83"/>
      <c r="GD240" s="83"/>
      <c r="GE240" s="83"/>
      <c r="GF240" s="83"/>
      <c r="GG240" s="83"/>
      <c r="GH240" s="83"/>
      <c r="GI240" s="83"/>
      <c r="GJ240" s="83"/>
      <c r="GK240" s="83"/>
      <c r="GL240" s="83"/>
      <c r="GM240" s="83"/>
      <c r="GN240" s="83"/>
      <c r="GO240" s="83"/>
      <c r="GP240" s="83"/>
      <c r="GQ240" s="83"/>
      <c r="GR240" s="83"/>
      <c r="GS240" s="83"/>
      <c r="GT240" s="83"/>
      <c r="GU240" s="83"/>
      <c r="GV240" s="83"/>
      <c r="GW240" s="83"/>
      <c r="GX240" s="83"/>
      <c r="GY240" s="83"/>
      <c r="GZ240" s="83"/>
      <c r="HA240" s="83"/>
      <c r="HB240" s="83"/>
      <c r="HC240" s="83"/>
      <c r="HD240" s="83"/>
      <c r="HE240" s="83"/>
      <c r="HF240" s="83"/>
      <c r="HG240" s="83"/>
      <c r="HH240" s="83"/>
      <c r="HI240" s="83"/>
      <c r="HJ240" s="83"/>
      <c r="HK240" s="83"/>
      <c r="HL240" s="83"/>
      <c r="HM240" s="83"/>
      <c r="HN240" s="83"/>
      <c r="HO240" s="83"/>
      <c r="HP240" s="83"/>
      <c r="HQ240" s="83"/>
      <c r="HR240" s="83"/>
      <c r="HS240" s="83"/>
      <c r="HT240" s="83"/>
      <c r="HU240" s="83"/>
      <c r="HV240" s="83"/>
      <c r="HW240" s="83"/>
      <c r="HX240" s="83"/>
      <c r="HY240" s="83"/>
      <c r="HZ240" s="83"/>
      <c r="IA240" s="83"/>
      <c r="IB240" s="83"/>
      <c r="IC240" s="83"/>
      <c r="ID240" s="83"/>
      <c r="IE240" s="83"/>
      <c r="IF240" s="83"/>
      <c r="IG240" s="83"/>
      <c r="IH240" s="83"/>
      <c r="II240" s="83"/>
      <c r="IJ240" s="83"/>
      <c r="IK240" s="83"/>
      <c r="IL240" s="83"/>
      <c r="IM240" s="83"/>
      <c r="IN240" s="83"/>
      <c r="IO240" s="83"/>
      <c r="IP240" s="83"/>
      <c r="IQ240" s="83"/>
      <c r="IR240" s="83"/>
      <c r="IS240" s="83"/>
      <c r="IT240" s="83"/>
      <c r="IU240" s="83"/>
      <c r="IV240" s="83"/>
      <c r="IW240" s="83"/>
      <c r="IX240" s="83"/>
      <c r="IY240" s="83"/>
      <c r="IZ240" s="83"/>
      <c r="JA240" s="83"/>
      <c r="JB240" s="83"/>
      <c r="JC240" s="83"/>
      <c r="JD240" s="83"/>
      <c r="JE240" s="83"/>
      <c r="JF240" s="83"/>
      <c r="JG240" s="83"/>
      <c r="JH240" s="83"/>
      <c r="JI240" s="83"/>
      <c r="JJ240" s="83"/>
      <c r="JK240" s="83"/>
      <c r="JL240" s="83"/>
      <c r="JM240" s="83"/>
      <c r="JN240" s="83"/>
      <c r="JO240" s="83"/>
      <c r="JP240" s="83"/>
      <c r="JQ240" s="83"/>
      <c r="JR240" s="83"/>
      <c r="JS240" s="83"/>
      <c r="JT240" s="83"/>
      <c r="JU240" s="83"/>
      <c r="JV240" s="83"/>
      <c r="JW240" s="83"/>
      <c r="JX240" s="83"/>
      <c r="JY240" s="83"/>
      <c r="JZ240" s="83"/>
      <c r="KA240" s="83"/>
      <c r="KB240" s="83"/>
      <c r="KC240" s="83"/>
      <c r="KD240" s="83"/>
      <c r="KE240" s="83"/>
      <c r="KF240" s="83"/>
      <c r="KG240" s="83"/>
      <c r="KH240" s="83"/>
      <c r="KI240" s="83"/>
      <c r="KJ240" s="83"/>
      <c r="KK240" s="83"/>
      <c r="KL240" s="83"/>
      <c r="KM240" s="83"/>
      <c r="KN240" s="83"/>
      <c r="KO240" s="83"/>
      <c r="KP240" s="83"/>
      <c r="KQ240" s="83"/>
      <c r="KR240" s="83"/>
      <c r="KS240" s="83"/>
      <c r="KT240" s="83"/>
      <c r="KU240" s="83"/>
      <c r="KV240" s="83"/>
      <c r="KW240" s="83"/>
      <c r="KX240" s="83"/>
      <c r="KY240" s="83"/>
      <c r="KZ240" s="83"/>
      <c r="LA240" s="83"/>
      <c r="LB240" s="83"/>
      <c r="LC240" s="83"/>
      <c r="LD240" s="83"/>
      <c r="LE240" s="83"/>
      <c r="LF240" s="83"/>
      <c r="LG240" s="83"/>
      <c r="LH240" s="83"/>
      <c r="LI240" s="83"/>
      <c r="LJ240" s="83"/>
      <c r="LK240" s="83"/>
      <c r="LL240" s="83"/>
      <c r="LM240" s="83"/>
      <c r="LN240" s="83"/>
      <c r="LO240" s="83"/>
      <c r="LP240" s="83"/>
      <c r="LQ240" s="83"/>
      <c r="LR240" s="83"/>
      <c r="LS240" s="83"/>
      <c r="LT240" s="83"/>
      <c r="LU240" s="83"/>
      <c r="LV240" s="83"/>
      <c r="LW240" s="83"/>
      <c r="LX240" s="83"/>
      <c r="LY240" s="83"/>
      <c r="LZ240" s="83"/>
      <c r="MA240" s="83"/>
      <c r="MB240" s="83"/>
      <c r="MC240" s="83"/>
      <c r="MD240" s="83"/>
      <c r="ME240" s="83"/>
      <c r="MF240" s="83"/>
      <c r="MG240" s="83"/>
      <c r="MH240" s="83"/>
      <c r="MI240" s="83"/>
      <c r="MJ240" s="83"/>
      <c r="MK240" s="83"/>
      <c r="ML240" s="83"/>
      <c r="MM240" s="83"/>
      <c r="MN240" s="83"/>
      <c r="MO240" s="83"/>
      <c r="MP240" s="83"/>
      <c r="MQ240" s="83"/>
      <c r="MR240" s="83"/>
      <c r="MS240" s="83"/>
      <c r="MT240" s="83"/>
      <c r="MU240" s="83"/>
      <c r="MV240" s="83"/>
      <c r="MW240" s="83"/>
      <c r="MX240" s="83"/>
      <c r="MY240" s="83"/>
      <c r="MZ240" s="83"/>
      <c r="NA240" s="83"/>
      <c r="NB240" s="83"/>
      <c r="NC240" s="83"/>
      <c r="ND240" s="83"/>
      <c r="NE240" s="83"/>
      <c r="NF240" s="83"/>
      <c r="NG240" s="83"/>
      <c r="NH240" s="83"/>
      <c r="NI240" s="83"/>
      <c r="NJ240" s="83"/>
      <c r="NK240" s="83"/>
      <c r="NL240" s="83"/>
      <c r="NM240" s="83"/>
      <c r="NN240" s="83"/>
      <c r="NO240" s="83"/>
      <c r="NP240" s="83"/>
      <c r="NQ240" s="83"/>
      <c r="NR240" s="83"/>
      <c r="NS240" s="83"/>
      <c r="NT240" s="83"/>
      <c r="NU240" s="83"/>
      <c r="NV240" s="83"/>
      <c r="NW240" s="83"/>
      <c r="NX240" s="83"/>
      <c r="NY240" s="83"/>
      <c r="NZ240" s="83"/>
      <c r="OA240" s="83"/>
      <c r="OB240" s="83"/>
      <c r="OC240" s="83"/>
      <c r="OD240" s="83"/>
      <c r="OE240" s="83"/>
      <c r="OF240" s="83"/>
      <c r="OG240" s="83"/>
      <c r="OH240" s="83"/>
      <c r="OI240" s="83"/>
      <c r="OJ240" s="83"/>
      <c r="OK240" s="83"/>
      <c r="OL240" s="83"/>
      <c r="OM240" s="83"/>
      <c r="ON240" s="83"/>
      <c r="OO240" s="83"/>
      <c r="OP240" s="83"/>
      <c r="OQ240" s="83"/>
      <c r="OR240" s="83"/>
      <c r="OS240" s="83"/>
      <c r="OT240" s="83"/>
      <c r="OU240" s="83"/>
      <c r="OV240" s="83"/>
      <c r="OW240" s="83"/>
      <c r="OX240" s="83"/>
      <c r="OY240" s="83"/>
      <c r="OZ240" s="83"/>
      <c r="PA240" s="83"/>
      <c r="PB240" s="83"/>
      <c r="PC240" s="83"/>
      <c r="PD240" s="83"/>
      <c r="PE240" s="83"/>
      <c r="PF240" s="83"/>
      <c r="PG240" s="83"/>
      <c r="PH240" s="83"/>
      <c r="PI240" s="83"/>
      <c r="PJ240" s="83"/>
      <c r="PK240" s="83"/>
      <c r="PL240" s="83"/>
      <c r="PM240" s="83"/>
      <c r="PN240" s="83"/>
      <c r="PO240" s="83"/>
      <c r="PP240" s="83"/>
      <c r="PQ240" s="83"/>
      <c r="PR240" s="83"/>
      <c r="PS240" s="83"/>
      <c r="PT240" s="83"/>
      <c r="PU240" s="83"/>
      <c r="PV240" s="83"/>
      <c r="PW240" s="83"/>
      <c r="PX240" s="83"/>
      <c r="PY240" s="83"/>
      <c r="PZ240" s="83"/>
      <c r="QA240" s="83"/>
      <c r="QB240" s="83"/>
      <c r="QC240" s="83"/>
      <c r="QD240" s="83"/>
      <c r="QE240" s="83"/>
      <c r="QF240" s="83"/>
      <c r="QG240" s="83"/>
      <c r="QH240" s="83"/>
      <c r="QI240" s="83"/>
      <c r="QJ240" s="83"/>
      <c r="QK240" s="83"/>
      <c r="QL240" s="83"/>
      <c r="QM240" s="83"/>
      <c r="QN240" s="83"/>
      <c r="QO240" s="83"/>
      <c r="QP240" s="83"/>
      <c r="QQ240" s="83"/>
      <c r="QR240" s="83"/>
      <c r="QS240" s="83"/>
      <c r="QT240" s="83"/>
      <c r="QU240" s="83"/>
      <c r="QV240" s="83"/>
      <c r="QW240" s="83"/>
      <c r="QX240" s="83"/>
      <c r="QY240" s="83"/>
      <c r="QZ240" s="83"/>
      <c r="RA240" s="83"/>
      <c r="RB240" s="83"/>
      <c r="RC240" s="83"/>
      <c r="RD240" s="83"/>
      <c r="RE240" s="83"/>
      <c r="RF240" s="83"/>
      <c r="RG240" s="83"/>
      <c r="RH240" s="83"/>
      <c r="RI240" s="83"/>
      <c r="RJ240" s="83"/>
      <c r="RK240" s="83"/>
      <c r="RL240" s="83"/>
      <c r="RM240" s="83"/>
      <c r="RN240" s="83"/>
      <c r="RO240" s="83"/>
      <c r="RP240" s="83"/>
      <c r="RQ240" s="83"/>
      <c r="RR240" s="83"/>
      <c r="RS240" s="83"/>
      <c r="RT240" s="83"/>
      <c r="RU240" s="83"/>
      <c r="RV240" s="83"/>
      <c r="RW240" s="83"/>
      <c r="RX240" s="83"/>
      <c r="RY240" s="83"/>
      <c r="RZ240" s="83"/>
      <c r="SA240" s="83"/>
      <c r="SB240" s="83"/>
      <c r="SC240" s="83"/>
      <c r="SD240" s="83"/>
      <c r="SE240" s="83"/>
      <c r="SF240" s="83"/>
      <c r="SG240" s="83"/>
      <c r="SH240" s="83"/>
      <c r="SI240" s="83"/>
      <c r="SJ240" s="83"/>
      <c r="SK240" s="83"/>
      <c r="SL240" s="83"/>
      <c r="SM240" s="83"/>
      <c r="SN240" s="83"/>
      <c r="SO240" s="83"/>
      <c r="SP240" s="83"/>
      <c r="SQ240" s="83"/>
      <c r="SR240" s="83"/>
      <c r="SS240" s="83"/>
      <c r="ST240" s="83"/>
      <c r="SU240" s="83"/>
      <c r="SV240" s="83"/>
      <c r="SW240" s="83"/>
      <c r="SX240" s="83"/>
      <c r="SY240" s="83"/>
      <c r="SZ240" s="83"/>
      <c r="TA240" s="83"/>
      <c r="TB240" s="83"/>
      <c r="TC240" s="83"/>
      <c r="TD240" s="83"/>
      <c r="TE240" s="83"/>
      <c r="TF240" s="83"/>
      <c r="TG240" s="83"/>
      <c r="TH240" s="83"/>
      <c r="TI240" s="83"/>
      <c r="TJ240" s="83"/>
      <c r="TK240" s="83"/>
      <c r="TL240" s="83"/>
      <c r="TM240" s="83"/>
      <c r="TN240" s="83"/>
      <c r="TO240" s="83"/>
      <c r="TP240" s="83"/>
      <c r="TQ240" s="83"/>
      <c r="TR240" s="83"/>
      <c r="TS240" s="83"/>
      <c r="TT240" s="83"/>
      <c r="TU240" s="83"/>
      <c r="TV240" s="83"/>
      <c r="TW240" s="83"/>
      <c r="TX240" s="83"/>
      <c r="TY240" s="83"/>
      <c r="TZ240" s="83"/>
      <c r="UA240" s="83"/>
      <c r="UB240" s="83"/>
      <c r="UC240" s="83"/>
      <c r="UD240" s="83"/>
      <c r="UE240" s="83"/>
      <c r="UF240" s="83"/>
      <c r="UG240" s="83"/>
      <c r="UH240" s="83"/>
      <c r="UI240" s="83"/>
      <c r="UJ240" s="83"/>
      <c r="UK240" s="83"/>
      <c r="UL240" s="83"/>
      <c r="UM240" s="83"/>
      <c r="UN240" s="83"/>
      <c r="UO240" s="83"/>
      <c r="UP240" s="83"/>
      <c r="UQ240" s="83"/>
      <c r="UR240" s="83"/>
      <c r="US240" s="83"/>
      <c r="UT240" s="83"/>
      <c r="UU240" s="83"/>
      <c r="UV240" s="83"/>
      <c r="UW240" s="83"/>
      <c r="UX240" s="83"/>
      <c r="UY240" s="83"/>
      <c r="UZ240" s="83"/>
      <c r="VA240" s="83"/>
      <c r="VB240" s="83"/>
      <c r="VC240" s="83"/>
      <c r="VD240" s="83"/>
      <c r="VE240" s="83"/>
      <c r="VF240" s="83"/>
      <c r="VG240" s="83"/>
      <c r="VH240" s="83"/>
      <c r="VI240" s="83"/>
      <c r="VJ240" s="83"/>
      <c r="VK240" s="83"/>
      <c r="VL240" s="83"/>
      <c r="VM240" s="83"/>
      <c r="VN240" s="83"/>
      <c r="VO240" s="83"/>
      <c r="VP240" s="83"/>
      <c r="VQ240" s="83"/>
      <c r="VR240" s="83"/>
      <c r="VS240" s="83"/>
      <c r="VT240" s="83"/>
      <c r="VU240" s="83"/>
      <c r="VV240" s="83"/>
      <c r="VW240" s="83"/>
      <c r="VX240" s="83"/>
      <c r="VY240" s="83"/>
      <c r="VZ240" s="83"/>
      <c r="WA240" s="83"/>
      <c r="WB240" s="83"/>
      <c r="WC240" s="83"/>
      <c r="WD240" s="83"/>
      <c r="WE240" s="83"/>
      <c r="WF240" s="83"/>
      <c r="WG240" s="83"/>
      <c r="WH240" s="83"/>
      <c r="WI240" s="83"/>
      <c r="WJ240" s="83"/>
      <c r="WK240" s="83"/>
      <c r="WL240" s="83"/>
      <c r="WM240" s="83"/>
      <c r="WN240" s="83"/>
      <c r="WO240" s="83"/>
      <c r="WP240" s="83"/>
      <c r="WQ240" s="83"/>
      <c r="WR240" s="83"/>
      <c r="WS240" s="83"/>
      <c r="WT240" s="83"/>
      <c r="WU240" s="83"/>
      <c r="WV240" s="83"/>
      <c r="WW240" s="83"/>
      <c r="WX240" s="83"/>
      <c r="WY240" s="83"/>
      <c r="WZ240" s="83"/>
      <c r="XA240" s="83"/>
      <c r="XB240" s="83"/>
      <c r="XC240" s="83"/>
      <c r="XD240" s="83"/>
      <c r="XE240" s="83"/>
      <c r="XF240" s="83"/>
      <c r="XG240" s="83"/>
      <c r="XH240" s="83"/>
      <c r="XI240" s="83"/>
      <c r="XJ240" s="83"/>
      <c r="XK240" s="83"/>
      <c r="XL240" s="83"/>
      <c r="XM240" s="83"/>
      <c r="XN240" s="83"/>
      <c r="XO240" s="83"/>
      <c r="XP240" s="83"/>
      <c r="XQ240" s="83"/>
      <c r="XR240" s="83"/>
      <c r="XS240" s="83"/>
      <c r="XT240" s="83"/>
      <c r="XU240" s="83"/>
      <c r="XV240" s="83"/>
      <c r="XW240" s="83"/>
      <c r="XX240" s="83"/>
      <c r="XY240" s="83"/>
      <c r="XZ240" s="83"/>
      <c r="YA240" s="83"/>
      <c r="YB240" s="83"/>
      <c r="YC240" s="83"/>
      <c r="YD240" s="83"/>
      <c r="YE240" s="83"/>
      <c r="YF240" s="83"/>
      <c r="YG240" s="83"/>
      <c r="YH240" s="83"/>
      <c r="YI240" s="83"/>
      <c r="YJ240" s="83"/>
      <c r="YK240" s="83"/>
      <c r="YL240" s="83"/>
      <c r="YM240" s="83"/>
      <c r="YN240" s="83"/>
      <c r="YO240" s="83"/>
      <c r="YP240" s="83"/>
      <c r="YQ240" s="83"/>
      <c r="YR240" s="83"/>
      <c r="YS240" s="83"/>
      <c r="YT240" s="83"/>
      <c r="YU240" s="83"/>
      <c r="YV240" s="83"/>
      <c r="YW240" s="83"/>
      <c r="YX240" s="83"/>
      <c r="YY240" s="83"/>
      <c r="YZ240" s="83"/>
      <c r="ZA240" s="83"/>
      <c r="ZB240" s="83"/>
      <c r="ZC240" s="83"/>
      <c r="ZD240" s="83"/>
      <c r="ZE240" s="83"/>
      <c r="ZF240" s="83"/>
      <c r="ZG240" s="83"/>
      <c r="ZH240" s="83"/>
      <c r="ZI240" s="83"/>
      <c r="ZJ240" s="83"/>
      <c r="ZK240" s="83"/>
      <c r="ZL240" s="83"/>
      <c r="ZM240" s="83"/>
      <c r="ZN240" s="83"/>
      <c r="ZO240" s="83"/>
      <c r="ZP240" s="83"/>
      <c r="ZQ240" s="83"/>
      <c r="ZR240" s="83"/>
      <c r="ZS240" s="83"/>
      <c r="ZT240" s="83"/>
      <c r="ZU240" s="83"/>
      <c r="ZV240" s="83"/>
      <c r="ZW240" s="83"/>
      <c r="ZX240" s="83"/>
      <c r="ZY240" s="83"/>
      <c r="ZZ240" s="83"/>
      <c r="AAA240" s="83"/>
      <c r="AAB240" s="83"/>
      <c r="AAC240" s="83"/>
      <c r="AAD240" s="83"/>
      <c r="AAE240" s="83"/>
      <c r="AAF240" s="83"/>
      <c r="AAG240" s="83"/>
      <c r="AAH240" s="83"/>
      <c r="AAI240" s="83"/>
      <c r="AAJ240" s="83"/>
      <c r="AAK240" s="83"/>
      <c r="AAL240" s="83"/>
      <c r="AAM240" s="83"/>
      <c r="AAN240" s="83"/>
      <c r="AAO240" s="83"/>
      <c r="AAP240" s="83"/>
      <c r="AAQ240" s="83"/>
      <c r="AAR240" s="83"/>
      <c r="AAS240" s="83"/>
      <c r="AAT240" s="83"/>
      <c r="AAU240" s="83"/>
      <c r="AAV240" s="83"/>
      <c r="AAW240" s="83"/>
      <c r="AAX240" s="83"/>
      <c r="AAY240" s="83"/>
      <c r="AAZ240" s="83"/>
      <c r="ABA240" s="83"/>
      <c r="ABB240" s="83"/>
      <c r="ABC240" s="83"/>
      <c r="ABD240" s="83"/>
      <c r="ABE240" s="83"/>
      <c r="ABF240" s="83"/>
      <c r="ABG240" s="83"/>
      <c r="ABH240" s="83"/>
      <c r="ABI240" s="83"/>
      <c r="ABJ240" s="83"/>
      <c r="ABK240" s="83"/>
      <c r="ABL240" s="83"/>
      <c r="ABM240" s="83"/>
      <c r="ABN240" s="83"/>
      <c r="ABO240" s="83"/>
      <c r="ABP240" s="83"/>
      <c r="ABQ240" s="83"/>
      <c r="ABR240" s="83"/>
      <c r="ABS240" s="83"/>
      <c r="ABT240" s="83"/>
      <c r="ABU240" s="83"/>
      <c r="ABV240" s="83"/>
      <c r="ABW240" s="83"/>
      <c r="ABX240" s="83"/>
      <c r="ABY240" s="83"/>
      <c r="ABZ240" s="83"/>
      <c r="ACA240" s="83"/>
      <c r="ACB240" s="83"/>
      <c r="ACC240" s="83"/>
      <c r="ACD240" s="83"/>
      <c r="ACE240" s="83"/>
      <c r="ACF240" s="83"/>
      <c r="ACG240" s="83"/>
      <c r="ACH240" s="83"/>
      <c r="ACI240" s="83"/>
      <c r="ACJ240" s="83"/>
      <c r="ACK240" s="83"/>
      <c r="ACL240" s="83"/>
      <c r="ACM240" s="83"/>
      <c r="ACN240" s="83"/>
      <c r="ACO240" s="83"/>
      <c r="ACP240" s="83"/>
      <c r="ACQ240" s="83"/>
      <c r="ACR240" s="83"/>
      <c r="ACS240" s="83"/>
      <c r="ACT240" s="83"/>
      <c r="ACU240" s="83"/>
      <c r="ACV240" s="83"/>
      <c r="ACW240" s="83"/>
      <c r="ACX240" s="83"/>
      <c r="ACY240" s="83"/>
      <c r="ACZ240" s="83"/>
      <c r="ADA240" s="83"/>
      <c r="ADB240" s="83"/>
      <c r="ADC240" s="83"/>
      <c r="ADD240" s="83"/>
      <c r="ADE240" s="83"/>
      <c r="ADF240" s="83"/>
      <c r="ADG240" s="83"/>
      <c r="ADH240" s="83"/>
      <c r="ADI240" s="83"/>
      <c r="ADJ240" s="83"/>
      <c r="ADK240" s="83"/>
      <c r="ADL240" s="83"/>
      <c r="ADM240" s="83"/>
      <c r="ADN240" s="83"/>
      <c r="ADO240" s="83"/>
      <c r="ADP240" s="83"/>
      <c r="ADQ240" s="83"/>
      <c r="ADR240" s="83"/>
      <c r="ADS240" s="83"/>
      <c r="ADT240" s="83"/>
      <c r="ADU240" s="83"/>
      <c r="ADV240" s="83"/>
      <c r="ADW240" s="83"/>
      <c r="ADX240" s="83"/>
      <c r="ADY240" s="83"/>
      <c r="ADZ240" s="83"/>
      <c r="AEA240" s="83"/>
      <c r="AEB240" s="83"/>
      <c r="AEC240" s="83"/>
      <c r="AED240" s="83"/>
      <c r="AEE240" s="83"/>
      <c r="AEF240" s="83"/>
      <c r="AEG240" s="83"/>
      <c r="AEH240" s="83"/>
      <c r="AEI240" s="83"/>
      <c r="AEJ240" s="83"/>
      <c r="AEK240" s="83"/>
      <c r="AEL240" s="83"/>
      <c r="AEM240" s="83"/>
      <c r="AEN240" s="83"/>
      <c r="AEO240" s="83"/>
      <c r="AEP240" s="83"/>
      <c r="AEQ240" s="83"/>
      <c r="AER240" s="83"/>
      <c r="AES240" s="83"/>
      <c r="AET240" s="83"/>
      <c r="AEU240" s="83"/>
      <c r="AEV240" s="83"/>
      <c r="AEW240" s="83"/>
      <c r="AEX240" s="83"/>
      <c r="AEY240" s="83"/>
      <c r="AEZ240" s="83"/>
      <c r="AFA240" s="83"/>
      <c r="AFB240" s="83"/>
      <c r="AFC240" s="83"/>
      <c r="AFD240" s="83"/>
      <c r="AFE240" s="83"/>
      <c r="AFF240" s="83"/>
      <c r="AFG240" s="83"/>
      <c r="AFH240" s="83"/>
      <c r="AFI240" s="83"/>
      <c r="AFJ240" s="83"/>
      <c r="AFK240" s="83"/>
      <c r="AFL240" s="83"/>
      <c r="AFM240" s="83"/>
      <c r="AFN240" s="83"/>
      <c r="AFO240" s="83"/>
      <c r="AFP240" s="83"/>
      <c r="AFQ240" s="83"/>
      <c r="AFR240" s="83"/>
      <c r="AFS240" s="83"/>
      <c r="AFT240" s="83"/>
      <c r="AFU240" s="83"/>
      <c r="AFV240" s="83"/>
      <c r="AFW240" s="83"/>
      <c r="AFX240" s="83"/>
      <c r="AFY240" s="83"/>
      <c r="AFZ240" s="83"/>
      <c r="AGA240" s="83"/>
      <c r="AGB240" s="83"/>
      <c r="AGC240" s="83"/>
      <c r="AGD240" s="83"/>
      <c r="AGE240" s="83"/>
      <c r="AGF240" s="83"/>
      <c r="AGG240" s="83"/>
      <c r="AGH240" s="83"/>
      <c r="AGI240" s="83"/>
      <c r="AGJ240" s="83"/>
      <c r="AGK240" s="83"/>
      <c r="AGL240" s="83"/>
      <c r="AGM240" s="83"/>
      <c r="AGN240" s="83"/>
      <c r="AGO240" s="83"/>
      <c r="AGP240" s="83"/>
      <c r="AGQ240" s="83"/>
      <c r="AGR240" s="83"/>
      <c r="AGS240" s="83"/>
      <c r="AGT240" s="83"/>
      <c r="AGU240" s="83"/>
      <c r="AGV240" s="83"/>
      <c r="AGW240" s="83"/>
      <c r="AGX240" s="83"/>
      <c r="AGY240" s="83"/>
      <c r="AGZ240" s="83"/>
      <c r="AHA240" s="83"/>
      <c r="AHB240" s="83"/>
      <c r="AHC240" s="83"/>
      <c r="AHD240" s="83"/>
      <c r="AHE240" s="83"/>
      <c r="AHF240" s="83"/>
      <c r="AHG240" s="83"/>
      <c r="AHH240" s="83"/>
      <c r="AHI240" s="83"/>
      <c r="AHJ240" s="83"/>
      <c r="AHK240" s="83"/>
      <c r="AHL240" s="83"/>
      <c r="AHM240" s="83"/>
      <c r="AHN240" s="83"/>
      <c r="AHO240" s="83"/>
      <c r="AHP240" s="83"/>
      <c r="AHQ240" s="83"/>
      <c r="AHR240" s="83"/>
      <c r="AHS240" s="83"/>
      <c r="AHT240" s="83"/>
      <c r="AHU240" s="83"/>
      <c r="AHV240" s="83"/>
      <c r="AHW240" s="83"/>
      <c r="AHX240" s="83"/>
      <c r="AHY240" s="83"/>
      <c r="AHZ240" s="83"/>
      <c r="AIA240" s="83"/>
      <c r="AIB240" s="83"/>
      <c r="AIC240" s="83"/>
      <c r="AID240" s="83"/>
      <c r="AIE240" s="83"/>
      <c r="AIF240" s="83"/>
      <c r="AIG240" s="83"/>
      <c r="AIH240" s="83"/>
      <c r="AII240" s="83"/>
      <c r="AIJ240" s="83"/>
      <c r="AIK240" s="83"/>
      <c r="AIL240" s="83"/>
      <c r="AIM240" s="83"/>
      <c r="AIN240" s="83"/>
      <c r="AIO240" s="83"/>
      <c r="AIP240" s="83"/>
      <c r="AIQ240" s="83"/>
      <c r="AIR240" s="83"/>
      <c r="AIS240" s="83"/>
      <c r="AIT240" s="83"/>
      <c r="AIU240" s="83"/>
      <c r="AIV240" s="83"/>
      <c r="AIW240" s="83"/>
      <c r="AIX240" s="83"/>
      <c r="AIY240" s="83"/>
      <c r="AIZ240" s="83"/>
      <c r="AJA240" s="83"/>
      <c r="AJB240" s="83"/>
      <c r="AJC240" s="83"/>
      <c r="AJD240" s="83"/>
      <c r="AJE240" s="83"/>
      <c r="AJF240" s="83"/>
      <c r="AJG240" s="83"/>
      <c r="AJH240" s="83"/>
      <c r="AJI240" s="83"/>
      <c r="AJJ240" s="83"/>
      <c r="AJK240" s="83"/>
      <c r="AJL240" s="83"/>
      <c r="AJM240" s="83"/>
      <c r="AJN240" s="83"/>
      <c r="AJO240" s="83"/>
      <c r="AJP240" s="83"/>
      <c r="AJQ240" s="83"/>
      <c r="AJR240" s="83"/>
      <c r="AJS240" s="83"/>
      <c r="AJT240" s="83"/>
      <c r="AJU240" s="83"/>
      <c r="AJV240" s="83"/>
      <c r="AJW240" s="83"/>
      <c r="AJX240" s="83"/>
      <c r="AJY240" s="83"/>
      <c r="AJZ240" s="83"/>
      <c r="AKA240" s="83"/>
      <c r="AKB240" s="83"/>
      <c r="AKC240" s="83"/>
      <c r="AKD240" s="83"/>
      <c r="AKE240" s="83"/>
      <c r="AKF240" s="83"/>
      <c r="AKG240" s="83"/>
      <c r="AKH240" s="83"/>
      <c r="AKI240" s="83"/>
      <c r="AKJ240" s="83"/>
      <c r="AKK240" s="83"/>
      <c r="AKL240" s="83"/>
      <c r="AKM240" s="83"/>
      <c r="AKN240" s="83"/>
      <c r="AKO240" s="83"/>
      <c r="AKP240" s="83"/>
      <c r="AKQ240" s="83"/>
      <c r="AKR240" s="83"/>
      <c r="AKS240" s="83"/>
      <c r="AKT240" s="83"/>
      <c r="AKU240" s="83"/>
      <c r="AKV240" s="83"/>
      <c r="AKW240" s="83"/>
      <c r="AKX240" s="83"/>
      <c r="AKY240" s="83"/>
      <c r="AKZ240" s="83"/>
      <c r="ALA240" s="83"/>
      <c r="ALB240" s="83"/>
      <c r="ALC240" s="83"/>
      <c r="ALD240" s="83"/>
      <c r="ALE240" s="83"/>
      <c r="ALF240" s="83"/>
      <c r="ALG240" s="83"/>
      <c r="ALH240" s="83"/>
      <c r="ALI240" s="83"/>
      <c r="ALJ240" s="83"/>
      <c r="ALK240" s="83"/>
      <c r="ALL240" s="83"/>
      <c r="ALM240" s="83"/>
      <c r="ALN240" s="83"/>
      <c r="ALO240" s="83"/>
      <c r="ALP240" s="83"/>
      <c r="ALQ240" s="83"/>
      <c r="ALR240" s="83"/>
      <c r="ALS240" s="83"/>
      <c r="ALT240" s="83"/>
      <c r="ALU240" s="83"/>
      <c r="ALV240" s="83"/>
      <c r="ALW240" s="83"/>
      <c r="ALX240" s="83"/>
      <c r="ALY240" s="83"/>
      <c r="ALZ240" s="83"/>
      <c r="AMA240" s="83"/>
      <c r="AMB240" s="83"/>
      <c r="AMC240" s="83"/>
      <c r="AMD240" s="83"/>
      <c r="AME240" s="83"/>
      <c r="AMF240" s="83"/>
      <c r="AMG240" s="83"/>
      <c r="AMH240" s="83"/>
      <c r="AMI240" s="83"/>
      <c r="AMJ240" s="83"/>
      <c r="AMK240" s="83"/>
      <c r="AML240" s="83"/>
      <c r="AMM240" s="83"/>
      <c r="AMN240" s="83"/>
      <c r="AMO240" s="83"/>
      <c r="AMP240" s="83"/>
      <c r="AMQ240" s="83"/>
      <c r="AMR240" s="83"/>
      <c r="AMS240" s="83"/>
      <c r="AMT240" s="83"/>
      <c r="AMU240" s="83"/>
      <c r="AMV240" s="83"/>
      <c r="AMW240" s="83"/>
      <c r="AMX240" s="83"/>
      <c r="AMY240" s="83"/>
      <c r="AMZ240" s="83"/>
      <c r="ANA240" s="83"/>
      <c r="ANB240" s="83"/>
      <c r="ANC240" s="83"/>
      <c r="AND240" s="83"/>
      <c r="ANE240" s="83"/>
      <c r="ANF240" s="83"/>
      <c r="ANG240" s="83"/>
      <c r="ANH240" s="83"/>
      <c r="ANI240" s="83"/>
      <c r="ANJ240" s="83"/>
      <c r="ANK240" s="83"/>
      <c r="ANL240" s="83"/>
      <c r="ANM240" s="83"/>
      <c r="ANN240" s="83"/>
      <c r="ANO240" s="83"/>
      <c r="ANP240" s="83"/>
      <c r="ANQ240" s="83"/>
      <c r="ANR240" s="83"/>
      <c r="ANS240" s="83"/>
      <c r="ANT240" s="83"/>
      <c r="ANU240" s="83"/>
      <c r="ANV240" s="83"/>
      <c r="ANW240" s="83"/>
      <c r="ANX240" s="83"/>
      <c r="ANY240" s="83"/>
      <c r="ANZ240" s="83"/>
      <c r="AOA240" s="83"/>
      <c r="AOB240" s="83"/>
      <c r="AOC240" s="83"/>
      <c r="AOD240" s="83"/>
      <c r="AOE240" s="83"/>
      <c r="AOF240" s="83"/>
      <c r="AOG240" s="83"/>
      <c r="AOH240" s="83"/>
      <c r="AOI240" s="83"/>
      <c r="AOJ240" s="83"/>
      <c r="AOK240" s="83"/>
      <c r="AOL240" s="83"/>
      <c r="AOM240" s="83"/>
      <c r="AON240" s="83"/>
      <c r="AOO240" s="83"/>
      <c r="AOP240" s="83"/>
      <c r="AOQ240" s="83"/>
      <c r="AOR240" s="83"/>
      <c r="AOS240" s="83"/>
      <c r="AOT240" s="83"/>
      <c r="AOU240" s="83"/>
      <c r="AOV240" s="83"/>
      <c r="AOW240" s="83"/>
      <c r="AOX240" s="83"/>
      <c r="AOY240" s="83"/>
      <c r="AOZ240" s="83"/>
      <c r="APA240" s="83"/>
      <c r="APB240" s="83"/>
      <c r="APC240" s="83"/>
      <c r="APD240" s="83"/>
      <c r="APE240" s="83"/>
      <c r="APF240" s="83"/>
      <c r="APG240" s="83"/>
      <c r="APH240" s="83"/>
      <c r="API240" s="83"/>
      <c r="APJ240" s="83"/>
      <c r="APK240" s="83"/>
      <c r="APL240" s="83"/>
      <c r="APM240" s="83"/>
      <c r="APN240" s="83"/>
      <c r="APO240" s="83"/>
      <c r="APP240" s="83"/>
      <c r="APQ240" s="83"/>
      <c r="APR240" s="83"/>
      <c r="APS240" s="83"/>
      <c r="APT240" s="83"/>
      <c r="APU240" s="83"/>
      <c r="APV240" s="83"/>
      <c r="APW240" s="83"/>
      <c r="APX240" s="83"/>
      <c r="APY240" s="83"/>
      <c r="APZ240" s="83"/>
      <c r="AQA240" s="83"/>
      <c r="AQB240" s="83"/>
      <c r="AQC240" s="83"/>
      <c r="AQD240" s="83"/>
      <c r="AQE240" s="83"/>
      <c r="AQF240" s="83"/>
      <c r="AQG240" s="83"/>
      <c r="AQH240" s="83"/>
      <c r="AQI240" s="83"/>
      <c r="AQJ240" s="83"/>
      <c r="AQK240" s="83"/>
      <c r="AQL240" s="83"/>
      <c r="AQM240" s="83"/>
      <c r="AQN240" s="83"/>
      <c r="AQO240" s="83"/>
      <c r="AQP240" s="83"/>
      <c r="AQQ240" s="83"/>
      <c r="AQR240" s="83"/>
      <c r="AQS240" s="83"/>
      <c r="AQT240" s="83"/>
      <c r="AQU240" s="83"/>
      <c r="AQV240" s="83"/>
      <c r="AQW240" s="83"/>
      <c r="AQX240" s="83"/>
      <c r="AQY240" s="83"/>
      <c r="AQZ240" s="83"/>
      <c r="ARA240" s="83"/>
      <c r="ARB240" s="83"/>
      <c r="ARC240" s="83"/>
      <c r="ARD240" s="83"/>
      <c r="ARE240" s="83"/>
      <c r="ARF240" s="83"/>
      <c r="ARG240" s="83"/>
      <c r="ARH240" s="83"/>
      <c r="ARI240" s="83"/>
      <c r="ARJ240" s="83"/>
      <c r="ARK240" s="83"/>
      <c r="ARL240" s="83"/>
      <c r="ARM240" s="83"/>
      <c r="ARN240" s="83"/>
      <c r="ARO240" s="83"/>
      <c r="ARP240" s="83"/>
      <c r="ARQ240" s="83"/>
      <c r="ARR240" s="83"/>
      <c r="ARS240" s="83"/>
      <c r="ART240" s="83"/>
      <c r="ARU240" s="83"/>
      <c r="ARV240" s="83"/>
      <c r="ARW240" s="83"/>
      <c r="ARX240" s="83"/>
      <c r="ARY240" s="83"/>
      <c r="ARZ240" s="83"/>
      <c r="ASA240" s="83"/>
      <c r="ASB240" s="83"/>
      <c r="ASC240" s="83"/>
      <c r="ASD240" s="83"/>
      <c r="ASE240" s="83"/>
      <c r="ASF240" s="83"/>
      <c r="ASG240" s="83"/>
      <c r="ASH240" s="83"/>
      <c r="ASI240" s="83"/>
      <c r="ASJ240" s="83"/>
      <c r="ASK240" s="83"/>
      <c r="ASL240" s="83"/>
      <c r="ASM240" s="83"/>
      <c r="ASN240" s="83"/>
      <c r="ASO240" s="83"/>
      <c r="ASP240" s="83"/>
      <c r="ASQ240" s="83"/>
      <c r="ASR240" s="83"/>
      <c r="ASS240" s="83"/>
      <c r="AST240" s="83"/>
      <c r="ASU240" s="83"/>
      <c r="ASV240" s="83"/>
      <c r="ASW240" s="83"/>
      <c r="ASX240" s="83"/>
      <c r="ASY240" s="83"/>
      <c r="ASZ240" s="83"/>
      <c r="ATA240" s="83"/>
      <c r="ATB240" s="83"/>
      <c r="ATC240" s="83"/>
      <c r="ATD240" s="83"/>
      <c r="ATE240" s="83"/>
      <c r="ATF240" s="83"/>
      <c r="ATG240" s="83"/>
      <c r="ATH240" s="83"/>
      <c r="ATI240" s="83"/>
      <c r="ATJ240" s="83"/>
      <c r="ATK240" s="83"/>
      <c r="ATL240" s="83"/>
      <c r="ATM240" s="83"/>
      <c r="ATN240" s="83"/>
      <c r="ATO240" s="83"/>
      <c r="ATP240" s="83"/>
      <c r="ATQ240" s="83"/>
      <c r="ATR240" s="83"/>
      <c r="ATS240" s="83"/>
      <c r="ATT240" s="83"/>
      <c r="ATU240" s="83"/>
      <c r="ATV240" s="83"/>
      <c r="ATW240" s="83"/>
      <c r="ATX240" s="83"/>
      <c r="ATY240" s="83"/>
      <c r="ATZ240" s="83"/>
      <c r="AUA240" s="83"/>
      <c r="AUB240" s="83"/>
      <c r="AUC240" s="83"/>
      <c r="AUD240" s="83"/>
      <c r="AUE240" s="83"/>
      <c r="AUF240" s="83"/>
      <c r="AUG240" s="83"/>
      <c r="AUH240" s="83"/>
      <c r="AUI240" s="83"/>
      <c r="AUJ240" s="83"/>
      <c r="AUK240" s="83"/>
      <c r="AUL240" s="83"/>
      <c r="AUM240" s="83"/>
      <c r="AUN240" s="83"/>
      <c r="AUO240" s="83"/>
      <c r="AUP240" s="83"/>
      <c r="AUQ240" s="83"/>
      <c r="AUR240" s="83"/>
      <c r="AUS240" s="83"/>
      <c r="AUT240" s="83"/>
      <c r="AUU240" s="83"/>
      <c r="AUV240" s="83"/>
      <c r="AUW240" s="83"/>
      <c r="AUX240" s="83"/>
      <c r="AUY240" s="83"/>
      <c r="AUZ240" s="83"/>
      <c r="AVA240" s="83"/>
      <c r="AVB240" s="83"/>
      <c r="AVC240" s="83"/>
      <c r="AVD240" s="83"/>
      <c r="AVE240" s="83"/>
      <c r="AVF240" s="83"/>
      <c r="AVG240" s="83"/>
      <c r="AVH240" s="83"/>
      <c r="AVI240" s="83"/>
      <c r="AVJ240" s="83"/>
      <c r="AVK240" s="83"/>
      <c r="AVL240" s="83"/>
      <c r="AVM240" s="83"/>
      <c r="AVN240" s="83"/>
      <c r="AVO240" s="83"/>
      <c r="AVP240" s="83"/>
      <c r="AVQ240" s="83"/>
      <c r="AVR240" s="83"/>
      <c r="AVS240" s="83"/>
      <c r="AVT240" s="83"/>
      <c r="AVU240" s="83"/>
      <c r="AVV240" s="83"/>
      <c r="AVW240" s="83"/>
      <c r="AVX240" s="83"/>
      <c r="AVY240" s="83"/>
      <c r="AVZ240" s="83"/>
      <c r="AWA240" s="83"/>
      <c r="AWB240" s="83"/>
      <c r="AWC240" s="83"/>
      <c r="AWD240" s="83"/>
      <c r="AWE240" s="83"/>
      <c r="AWF240" s="83"/>
      <c r="AWG240" s="83"/>
      <c r="AWH240" s="83"/>
      <c r="AWI240" s="83"/>
      <c r="AWJ240" s="83"/>
      <c r="AWK240" s="83"/>
      <c r="AWL240" s="83"/>
      <c r="AWM240" s="83"/>
      <c r="AWN240" s="83"/>
      <c r="AWO240" s="83"/>
      <c r="AWP240" s="83"/>
      <c r="AWQ240" s="83"/>
      <c r="AWR240" s="83"/>
      <c r="AWS240" s="83"/>
      <c r="AWT240" s="83"/>
      <c r="AWU240" s="83"/>
      <c r="AWV240" s="83"/>
      <c r="AWW240" s="83"/>
      <c r="AWX240" s="83"/>
      <c r="AWY240" s="83"/>
      <c r="AWZ240" s="83"/>
      <c r="AXA240" s="83"/>
      <c r="AXB240" s="83"/>
      <c r="AXC240" s="83"/>
      <c r="AXD240" s="83"/>
      <c r="AXE240" s="83"/>
      <c r="AXF240" s="83"/>
      <c r="AXG240" s="83"/>
      <c r="AXH240" s="83"/>
      <c r="AXI240" s="83"/>
      <c r="AXJ240" s="83"/>
      <c r="AXK240" s="83"/>
      <c r="AXL240" s="83"/>
      <c r="AXM240" s="83"/>
      <c r="AXN240" s="83"/>
      <c r="AXO240" s="83"/>
      <c r="AXP240" s="83"/>
      <c r="AXQ240" s="83"/>
      <c r="AXR240" s="83"/>
      <c r="AXS240" s="83"/>
      <c r="AXT240" s="83"/>
      <c r="AXU240" s="83"/>
      <c r="AXV240" s="83"/>
      <c r="AXW240" s="83"/>
      <c r="AXX240" s="83"/>
      <c r="AXY240" s="83"/>
      <c r="AXZ240" s="83"/>
      <c r="AYA240" s="83"/>
      <c r="AYB240" s="83"/>
      <c r="AYC240" s="83"/>
      <c r="AYD240" s="83"/>
      <c r="AYE240" s="83"/>
      <c r="AYF240" s="83"/>
      <c r="AYG240" s="83"/>
      <c r="AYH240" s="83"/>
      <c r="AYI240" s="83"/>
      <c r="AYJ240" s="83"/>
      <c r="AYK240" s="83"/>
      <c r="AYL240" s="83"/>
      <c r="AYM240" s="83"/>
      <c r="AYN240" s="83"/>
      <c r="AYO240" s="83"/>
      <c r="AYP240" s="83"/>
      <c r="AYQ240" s="83"/>
      <c r="AYR240" s="83"/>
      <c r="AYS240" s="83"/>
      <c r="AYT240" s="83"/>
      <c r="AYU240" s="83"/>
      <c r="AYV240" s="83"/>
      <c r="AYW240" s="83"/>
      <c r="AYX240" s="83"/>
      <c r="AYY240" s="83"/>
      <c r="AYZ240" s="83"/>
      <c r="AZA240" s="83"/>
      <c r="AZB240" s="83"/>
      <c r="AZC240" s="83"/>
      <c r="AZD240" s="83"/>
      <c r="AZE240" s="83"/>
      <c r="AZF240" s="83"/>
      <c r="AZG240" s="83"/>
      <c r="AZH240" s="83"/>
      <c r="AZI240" s="83"/>
      <c r="AZJ240" s="83"/>
      <c r="AZK240" s="83"/>
      <c r="AZL240" s="83"/>
      <c r="AZM240" s="83"/>
      <c r="AZN240" s="83"/>
      <c r="AZO240" s="83"/>
      <c r="AZP240" s="83"/>
      <c r="AZQ240" s="83"/>
      <c r="AZR240" s="83"/>
      <c r="AZS240" s="83"/>
      <c r="AZT240" s="83"/>
      <c r="AZU240" s="83"/>
      <c r="AZV240" s="83"/>
      <c r="AZW240" s="83"/>
      <c r="AZX240" s="83"/>
      <c r="AZY240" s="83"/>
      <c r="AZZ240" s="83"/>
      <c r="BAA240" s="83"/>
      <c r="BAB240" s="83"/>
      <c r="BAC240" s="83"/>
      <c r="BAD240" s="83"/>
      <c r="BAE240" s="83"/>
      <c r="BAF240" s="83"/>
      <c r="BAG240" s="83"/>
      <c r="BAH240" s="83"/>
      <c r="BAI240" s="83"/>
      <c r="BAJ240" s="83"/>
      <c r="BAK240" s="83"/>
      <c r="BAL240" s="83"/>
      <c r="BAM240" s="83"/>
      <c r="BAN240" s="83"/>
      <c r="BAO240" s="83"/>
      <c r="BAP240" s="83"/>
      <c r="BAQ240" s="83"/>
      <c r="BAR240" s="83"/>
      <c r="BAS240" s="83"/>
      <c r="BAT240" s="83"/>
      <c r="BAU240" s="83"/>
      <c r="BAV240" s="83"/>
      <c r="BAW240" s="83"/>
      <c r="BAX240" s="83"/>
      <c r="BAY240" s="83"/>
      <c r="BAZ240" s="83"/>
      <c r="BBA240" s="83"/>
      <c r="BBB240" s="83"/>
      <c r="BBC240" s="83"/>
      <c r="BBD240" s="83"/>
      <c r="BBE240" s="83"/>
      <c r="BBF240" s="83"/>
      <c r="BBG240" s="83"/>
      <c r="BBH240" s="83"/>
      <c r="BBI240" s="83"/>
      <c r="BBJ240" s="83"/>
      <c r="BBK240" s="83"/>
      <c r="BBL240" s="83"/>
      <c r="BBM240" s="83"/>
      <c r="BBN240" s="83"/>
      <c r="BBO240" s="83"/>
      <c r="BBP240" s="83"/>
      <c r="BBQ240" s="83"/>
      <c r="BBR240" s="83"/>
      <c r="BBS240" s="83"/>
      <c r="BBT240" s="83"/>
      <c r="BBU240" s="83"/>
      <c r="BBV240" s="83"/>
      <c r="BBW240" s="83"/>
      <c r="BBX240" s="83"/>
      <c r="BBY240" s="83"/>
      <c r="BBZ240" s="83"/>
      <c r="BCA240" s="83"/>
      <c r="BCB240" s="83"/>
      <c r="BCC240" s="83"/>
      <c r="BCD240" s="83"/>
      <c r="BCE240" s="83"/>
      <c r="BCF240" s="83"/>
      <c r="BCG240" s="83"/>
      <c r="BCH240" s="83"/>
      <c r="BCI240" s="83"/>
      <c r="BCJ240" s="83"/>
      <c r="BCK240" s="83"/>
      <c r="BCL240" s="83"/>
      <c r="BCM240" s="83"/>
      <c r="BCN240" s="83"/>
      <c r="BCO240" s="83"/>
      <c r="BCP240" s="83"/>
      <c r="BCQ240" s="83"/>
      <c r="BCR240" s="83"/>
      <c r="BCS240" s="83"/>
      <c r="BCT240" s="83"/>
      <c r="BCU240" s="83"/>
      <c r="BCV240" s="83"/>
      <c r="BCW240" s="83"/>
      <c r="BCX240" s="83"/>
      <c r="BCY240" s="83"/>
      <c r="BCZ240" s="83"/>
      <c r="BDA240" s="83"/>
      <c r="BDB240" s="83"/>
      <c r="BDC240" s="83"/>
      <c r="BDD240" s="83"/>
      <c r="BDE240" s="83"/>
      <c r="BDF240" s="83"/>
      <c r="BDG240" s="83"/>
      <c r="BDH240" s="83"/>
      <c r="BDI240" s="83"/>
      <c r="BDJ240" s="83"/>
      <c r="BDK240" s="83"/>
      <c r="BDL240" s="83"/>
      <c r="BDM240" s="83"/>
      <c r="BDN240" s="83"/>
      <c r="BDO240" s="83"/>
      <c r="BDP240" s="83"/>
      <c r="BDQ240" s="83"/>
      <c r="BDR240" s="83"/>
      <c r="BDS240" s="83"/>
      <c r="BDT240" s="83"/>
      <c r="BDU240" s="83"/>
      <c r="BDV240" s="83"/>
      <c r="BDW240" s="83"/>
      <c r="BDX240" s="83"/>
      <c r="BDY240" s="83"/>
      <c r="BDZ240" s="83"/>
      <c r="BEA240" s="83"/>
      <c r="BEB240" s="83"/>
      <c r="BEC240" s="83"/>
      <c r="BED240" s="83"/>
      <c r="BEE240" s="83"/>
      <c r="BEF240" s="83"/>
      <c r="BEG240" s="83"/>
      <c r="BEH240" s="83"/>
      <c r="BEI240" s="83"/>
      <c r="BEJ240" s="83"/>
      <c r="BEK240" s="83"/>
      <c r="BEL240" s="83"/>
      <c r="BEM240" s="83"/>
      <c r="BEN240" s="83"/>
      <c r="BEO240" s="83"/>
      <c r="BEP240" s="83"/>
      <c r="BEQ240" s="83"/>
      <c r="BER240" s="83"/>
      <c r="BES240" s="83"/>
      <c r="BET240" s="83"/>
      <c r="BEU240" s="83"/>
      <c r="BEV240" s="83"/>
      <c r="BEW240" s="83"/>
      <c r="BEX240" s="83"/>
      <c r="BEY240" s="83"/>
      <c r="BEZ240" s="83"/>
      <c r="BFA240" s="83"/>
      <c r="BFB240" s="83"/>
      <c r="BFC240" s="83"/>
      <c r="BFD240" s="83"/>
      <c r="BFE240" s="83"/>
      <c r="BFF240" s="83"/>
      <c r="BFG240" s="83"/>
      <c r="BFH240" s="83"/>
      <c r="BFI240" s="83"/>
      <c r="BFJ240" s="83"/>
      <c r="BFK240" s="83"/>
      <c r="BFL240" s="83"/>
      <c r="BFM240" s="83"/>
      <c r="BFN240" s="83"/>
      <c r="BFO240" s="83"/>
      <c r="BFP240" s="83"/>
      <c r="BFQ240" s="83"/>
      <c r="BFR240" s="83"/>
      <c r="BFS240" s="83"/>
      <c r="BFT240" s="83"/>
      <c r="BFU240" s="83"/>
      <c r="BFV240" s="83"/>
      <c r="BFW240" s="83"/>
      <c r="BFX240" s="83"/>
      <c r="BFY240" s="83"/>
      <c r="BFZ240" s="83"/>
      <c r="BGA240" s="83"/>
      <c r="BGB240" s="83"/>
      <c r="BGC240" s="83"/>
      <c r="BGD240" s="83"/>
      <c r="BGE240" s="83"/>
      <c r="BGF240" s="83"/>
      <c r="BGG240" s="83"/>
      <c r="BGH240" s="83"/>
      <c r="BGI240" s="83"/>
      <c r="BGJ240" s="83"/>
      <c r="BGK240" s="83"/>
      <c r="BGL240" s="83"/>
      <c r="BGM240" s="83"/>
      <c r="BGN240" s="83"/>
      <c r="BGO240" s="83"/>
      <c r="BGP240" s="83"/>
      <c r="BGQ240" s="83"/>
      <c r="BGR240" s="83"/>
      <c r="BGS240" s="83"/>
      <c r="BGT240" s="83"/>
      <c r="BGU240" s="83"/>
      <c r="BGV240" s="83"/>
      <c r="BGW240" s="83"/>
      <c r="BGX240" s="83"/>
      <c r="BGY240" s="83"/>
      <c r="BGZ240" s="83"/>
      <c r="BHA240" s="83"/>
      <c r="BHB240" s="83"/>
      <c r="BHC240" s="83"/>
      <c r="BHD240" s="83"/>
      <c r="BHE240" s="83"/>
      <c r="BHF240" s="83"/>
      <c r="BHG240" s="83"/>
      <c r="BHH240" s="83"/>
      <c r="BHI240" s="83"/>
      <c r="BHJ240" s="83"/>
      <c r="BHK240" s="83"/>
      <c r="BHL240" s="83"/>
      <c r="BHM240" s="83"/>
      <c r="BHN240" s="83"/>
      <c r="BHO240" s="83"/>
      <c r="BHP240" s="83"/>
      <c r="BHQ240" s="83"/>
      <c r="BHR240" s="83"/>
      <c r="BHS240" s="83"/>
      <c r="BHT240" s="83"/>
      <c r="BHU240" s="83"/>
      <c r="BHV240" s="83"/>
      <c r="BHW240" s="83"/>
      <c r="BHX240" s="83"/>
      <c r="BHY240" s="83"/>
      <c r="BHZ240" s="83"/>
      <c r="BIA240" s="83"/>
      <c r="BIB240" s="83"/>
      <c r="BIC240" s="83"/>
      <c r="BID240" s="83"/>
      <c r="BIE240" s="83"/>
      <c r="BIF240" s="83"/>
      <c r="BIG240" s="83"/>
      <c r="BIH240" s="83"/>
      <c r="BII240" s="83"/>
      <c r="BIJ240" s="83"/>
      <c r="BIK240" s="83"/>
      <c r="BIL240" s="83"/>
      <c r="BIM240" s="83"/>
      <c r="BIN240" s="83"/>
      <c r="BIO240" s="83"/>
      <c r="BIP240" s="83"/>
      <c r="BIQ240" s="83"/>
      <c r="BIR240" s="83"/>
      <c r="BIS240" s="83"/>
      <c r="BIT240" s="83"/>
      <c r="BIU240" s="83"/>
      <c r="BIV240" s="83"/>
      <c r="BIW240" s="83"/>
      <c r="BIX240" s="83"/>
      <c r="BIY240" s="83"/>
      <c r="BIZ240" s="83"/>
      <c r="BJA240" s="83"/>
      <c r="BJB240" s="83"/>
      <c r="BJC240" s="83"/>
      <c r="BJD240" s="83"/>
      <c r="BJE240" s="83"/>
      <c r="BJF240" s="83"/>
      <c r="BJG240" s="83"/>
      <c r="BJH240" s="83"/>
      <c r="BJI240" s="83"/>
      <c r="BJJ240" s="83"/>
      <c r="BJK240" s="83"/>
      <c r="BJL240" s="83"/>
      <c r="BJM240" s="83"/>
      <c r="BJN240" s="83"/>
      <c r="BJO240" s="83"/>
      <c r="BJP240" s="83"/>
      <c r="BJQ240" s="83"/>
      <c r="BJR240" s="83"/>
      <c r="BJS240" s="83"/>
      <c r="BJT240" s="83"/>
      <c r="BJU240" s="83"/>
      <c r="BJV240" s="83"/>
      <c r="BJW240" s="83"/>
      <c r="BJX240" s="83"/>
      <c r="BJY240" s="83"/>
      <c r="BJZ240" s="83"/>
      <c r="BKA240" s="83"/>
      <c r="BKB240" s="83"/>
      <c r="BKC240" s="83"/>
      <c r="BKD240" s="83"/>
      <c r="BKE240" s="83"/>
      <c r="BKF240" s="83"/>
      <c r="BKG240" s="83"/>
      <c r="BKH240" s="83"/>
      <c r="BKI240" s="83"/>
      <c r="BKJ240" s="83"/>
      <c r="BKK240" s="83"/>
      <c r="BKL240" s="83"/>
      <c r="BKM240" s="83"/>
      <c r="BKN240" s="83"/>
      <c r="BKO240" s="83"/>
      <c r="BKP240" s="83"/>
      <c r="BKQ240" s="83"/>
      <c r="BKR240" s="83"/>
      <c r="BKS240" s="83"/>
      <c r="BKT240" s="83"/>
      <c r="BKU240" s="83"/>
      <c r="BKV240" s="83"/>
      <c r="BKW240" s="83"/>
      <c r="BKX240" s="83"/>
      <c r="BKY240" s="83"/>
      <c r="BKZ240" s="83"/>
      <c r="BLA240" s="83"/>
      <c r="BLB240" s="83"/>
      <c r="BLC240" s="83"/>
      <c r="BLD240" s="83"/>
      <c r="BLE240" s="83"/>
      <c r="BLF240" s="83"/>
      <c r="BLG240" s="83"/>
      <c r="BLH240" s="83"/>
      <c r="BLI240" s="83"/>
      <c r="BLJ240" s="83"/>
      <c r="BLK240" s="83"/>
      <c r="BLL240" s="83"/>
      <c r="BLM240" s="83"/>
      <c r="BLN240" s="83"/>
      <c r="BLO240" s="83"/>
      <c r="BLP240" s="83"/>
      <c r="BLQ240" s="83"/>
      <c r="BLR240" s="83"/>
      <c r="BLS240" s="83"/>
      <c r="BLT240" s="83"/>
      <c r="BLU240" s="83"/>
      <c r="BLV240" s="83"/>
      <c r="BLW240" s="83"/>
      <c r="BLX240" s="83"/>
      <c r="BLY240" s="83"/>
      <c r="BLZ240" s="83"/>
      <c r="BMA240" s="83"/>
      <c r="BMB240" s="83"/>
      <c r="BMC240" s="83"/>
      <c r="BMD240" s="83"/>
      <c r="BME240" s="83"/>
      <c r="BMF240" s="83"/>
      <c r="BMG240" s="83"/>
      <c r="BMH240" s="83"/>
      <c r="BMI240" s="83"/>
      <c r="BMJ240" s="83"/>
      <c r="BMK240" s="83"/>
      <c r="BML240" s="83"/>
      <c r="BMM240" s="83"/>
      <c r="BMN240" s="83"/>
      <c r="BMO240" s="83"/>
      <c r="BMP240" s="83"/>
      <c r="BMQ240" s="83"/>
      <c r="BMR240" s="83"/>
      <c r="BMS240" s="83"/>
      <c r="BMT240" s="83"/>
      <c r="BMU240" s="83"/>
      <c r="BMV240" s="83"/>
      <c r="BMW240" s="83"/>
      <c r="BMX240" s="83"/>
      <c r="BMY240" s="83"/>
      <c r="BMZ240" s="83"/>
      <c r="BNA240" s="83"/>
      <c r="BNB240" s="83"/>
      <c r="BNC240" s="83"/>
      <c r="BND240" s="83"/>
      <c r="BNE240" s="83"/>
      <c r="BNF240" s="83"/>
      <c r="BNG240" s="83"/>
      <c r="BNH240" s="83"/>
      <c r="BNI240" s="83"/>
      <c r="BNJ240" s="83"/>
      <c r="BNK240" s="83"/>
      <c r="BNL240" s="83"/>
      <c r="BNM240" s="83"/>
      <c r="BNN240" s="83"/>
      <c r="BNO240" s="83"/>
      <c r="BNP240" s="83"/>
      <c r="BNQ240" s="83"/>
      <c r="BNR240" s="83"/>
      <c r="BNS240" s="83"/>
      <c r="BNT240" s="83"/>
      <c r="BNU240" s="83"/>
      <c r="BNV240" s="83"/>
      <c r="BNW240" s="83"/>
      <c r="BNX240" s="83"/>
      <c r="BNY240" s="83"/>
      <c r="BNZ240" s="83"/>
      <c r="BOA240" s="83"/>
      <c r="BOB240" s="83"/>
      <c r="BOC240" s="83"/>
      <c r="BOD240" s="83"/>
      <c r="BOE240" s="83"/>
      <c r="BOF240" s="83"/>
      <c r="BOG240" s="83"/>
      <c r="BOH240" s="83"/>
      <c r="BOI240" s="83"/>
      <c r="BOJ240" s="83"/>
      <c r="BOK240" s="83"/>
      <c r="BOL240" s="83"/>
      <c r="BOM240" s="83"/>
      <c r="BON240" s="83"/>
      <c r="BOO240" s="83"/>
      <c r="BOP240" s="83"/>
      <c r="BOQ240" s="83"/>
      <c r="BOR240" s="83"/>
      <c r="BOS240" s="83"/>
      <c r="BOT240" s="83"/>
      <c r="BOU240" s="83"/>
      <c r="BOV240" s="83"/>
      <c r="BOW240" s="83"/>
      <c r="BOX240" s="83"/>
      <c r="BOY240" s="83"/>
      <c r="BOZ240" s="83"/>
      <c r="BPA240" s="83"/>
      <c r="BPB240" s="83"/>
      <c r="BPC240" s="83"/>
      <c r="BPD240" s="83"/>
      <c r="BPE240" s="83"/>
      <c r="BPF240" s="83"/>
      <c r="BPG240" s="83"/>
      <c r="BPH240" s="83"/>
      <c r="BPI240" s="83"/>
      <c r="BPJ240" s="83"/>
      <c r="BPK240" s="83"/>
      <c r="BPL240" s="83"/>
      <c r="BPM240" s="83"/>
      <c r="BPN240" s="83"/>
      <c r="BPO240" s="83"/>
      <c r="BPP240" s="83"/>
      <c r="BPQ240" s="83"/>
      <c r="BPR240" s="83"/>
      <c r="BPS240" s="83"/>
      <c r="BPT240" s="83"/>
      <c r="BPU240" s="83"/>
      <c r="BPV240" s="83"/>
      <c r="BPW240" s="83"/>
      <c r="BPX240" s="83"/>
      <c r="BPY240" s="83"/>
      <c r="BPZ240" s="83"/>
      <c r="BQA240" s="83"/>
      <c r="BQB240" s="83"/>
      <c r="BQC240" s="83"/>
      <c r="BQD240" s="83"/>
      <c r="BQE240" s="83"/>
      <c r="BQF240" s="83"/>
      <c r="BQG240" s="83"/>
      <c r="BQH240" s="83"/>
      <c r="BQI240" s="83"/>
      <c r="BQJ240" s="83"/>
      <c r="BQK240" s="83"/>
      <c r="BQL240" s="83"/>
      <c r="BQM240" s="83"/>
      <c r="BQN240" s="83"/>
      <c r="BQO240" s="83"/>
      <c r="BQP240" s="83"/>
      <c r="BQQ240" s="83"/>
      <c r="BQR240" s="83"/>
      <c r="BQS240" s="83"/>
      <c r="BQT240" s="83"/>
      <c r="BQU240" s="83"/>
      <c r="BQV240" s="83"/>
      <c r="BQW240" s="83"/>
      <c r="BQX240" s="83"/>
      <c r="BQY240" s="83"/>
      <c r="BQZ240" s="83"/>
      <c r="BRA240" s="83"/>
      <c r="BRB240" s="83"/>
      <c r="BRC240" s="83"/>
      <c r="BRD240" s="83"/>
      <c r="BRE240" s="83"/>
      <c r="BRF240" s="83"/>
      <c r="BRG240" s="83"/>
      <c r="BRH240" s="83"/>
      <c r="BRI240" s="83"/>
      <c r="BRJ240" s="83"/>
      <c r="BRK240" s="83"/>
      <c r="BRL240" s="83"/>
      <c r="BRM240" s="83"/>
      <c r="BRN240" s="83"/>
      <c r="BRO240" s="83"/>
      <c r="BRP240" s="83"/>
      <c r="BRQ240" s="83"/>
      <c r="BRR240" s="83"/>
      <c r="BRS240" s="83"/>
      <c r="BRT240" s="83"/>
      <c r="BRU240" s="83"/>
      <c r="BRV240" s="83"/>
      <c r="BRW240" s="83"/>
      <c r="BRX240" s="83"/>
      <c r="BRY240" s="83"/>
      <c r="BRZ240" s="83"/>
      <c r="BSA240" s="83"/>
      <c r="BSB240" s="83"/>
      <c r="BSC240" s="83"/>
      <c r="BSD240" s="83"/>
      <c r="BSE240" s="83"/>
      <c r="BSF240" s="83"/>
      <c r="BSG240" s="83"/>
      <c r="BSH240" s="83"/>
      <c r="BSI240" s="83"/>
      <c r="BSJ240" s="83"/>
      <c r="BSK240" s="83"/>
      <c r="BSL240" s="83"/>
      <c r="BSM240" s="83"/>
      <c r="BSN240" s="83"/>
      <c r="BSO240" s="83"/>
      <c r="BSP240" s="83"/>
      <c r="BSQ240" s="83"/>
      <c r="BSR240" s="83"/>
      <c r="BSS240" s="83"/>
      <c r="BST240" s="83"/>
      <c r="BSU240" s="83"/>
      <c r="BSV240" s="83"/>
      <c r="BSW240" s="83"/>
      <c r="BSX240" s="83"/>
      <c r="BSY240" s="83"/>
      <c r="BSZ240" s="83"/>
      <c r="BTA240" s="83"/>
      <c r="BTB240" s="83"/>
      <c r="BTC240" s="83"/>
      <c r="BTD240" s="83"/>
      <c r="BTE240" s="83"/>
      <c r="BTF240" s="83"/>
      <c r="BTG240" s="83"/>
      <c r="BTH240" s="83"/>
      <c r="BTI240" s="83"/>
      <c r="BTJ240" s="83"/>
      <c r="BTK240" s="83"/>
      <c r="BTL240" s="83"/>
      <c r="BTM240" s="83"/>
      <c r="BTN240" s="83"/>
      <c r="BTO240" s="83"/>
      <c r="BTP240" s="83"/>
      <c r="BTQ240" s="83"/>
      <c r="BTR240" s="83"/>
      <c r="BTS240" s="83"/>
      <c r="BTT240" s="83"/>
      <c r="BTU240" s="83"/>
      <c r="BTV240" s="83"/>
      <c r="BTW240" s="83"/>
      <c r="BTX240" s="83"/>
      <c r="BTY240" s="83"/>
      <c r="BTZ240" s="83"/>
      <c r="BUA240" s="83"/>
      <c r="BUB240" s="83"/>
      <c r="BUC240" s="83"/>
      <c r="BUD240" s="83"/>
      <c r="BUE240" s="83"/>
      <c r="BUF240" s="83"/>
      <c r="BUG240" s="83"/>
      <c r="BUH240" s="83"/>
      <c r="BUI240" s="83"/>
      <c r="BUJ240" s="83"/>
      <c r="BUK240" s="83"/>
      <c r="BUL240" s="83"/>
      <c r="BUM240" s="83"/>
      <c r="BUN240" s="83"/>
      <c r="BUO240" s="83"/>
      <c r="BUP240" s="83"/>
      <c r="BUQ240" s="83"/>
      <c r="BUR240" s="83"/>
      <c r="BUS240" s="83"/>
      <c r="BUT240" s="83"/>
      <c r="BUU240" s="83"/>
      <c r="BUV240" s="83"/>
      <c r="BUW240" s="83"/>
      <c r="BUX240" s="83"/>
      <c r="BUY240" s="83"/>
      <c r="BUZ240" s="83"/>
      <c r="BVA240" s="83"/>
      <c r="BVB240" s="83"/>
      <c r="BVC240" s="83"/>
      <c r="BVD240" s="83"/>
      <c r="BVE240" s="83"/>
      <c r="BVF240" s="83"/>
      <c r="BVG240" s="83"/>
      <c r="BVH240" s="83"/>
      <c r="BVI240" s="83"/>
      <c r="BVJ240" s="83"/>
      <c r="BVK240" s="83"/>
      <c r="BVL240" s="83"/>
      <c r="BVM240" s="83"/>
      <c r="BVN240" s="83"/>
      <c r="BVO240" s="83"/>
      <c r="BVP240" s="83"/>
      <c r="BVQ240" s="83"/>
      <c r="BVR240" s="83"/>
      <c r="BVS240" s="83"/>
      <c r="BVT240" s="83"/>
      <c r="BVU240" s="83"/>
      <c r="BVV240" s="83"/>
      <c r="BVW240" s="83"/>
      <c r="BVX240" s="83"/>
      <c r="BVY240" s="83"/>
      <c r="BVZ240" s="83"/>
      <c r="BWA240" s="83"/>
      <c r="BWB240" s="83"/>
      <c r="BWC240" s="83"/>
      <c r="BWD240" s="83"/>
      <c r="BWE240" s="83"/>
      <c r="BWF240" s="83"/>
      <c r="BWG240" s="83"/>
      <c r="BWH240" s="83"/>
      <c r="BWI240" s="83"/>
      <c r="BWJ240" s="83"/>
      <c r="BWK240" s="83"/>
      <c r="BWL240" s="83"/>
      <c r="BWM240" s="83"/>
      <c r="BWN240" s="83"/>
      <c r="BWO240" s="83"/>
      <c r="BWP240" s="83"/>
      <c r="BWQ240" s="83"/>
      <c r="BWR240" s="83"/>
      <c r="BWS240" s="83"/>
      <c r="BWT240" s="83"/>
      <c r="BWU240" s="83"/>
      <c r="BWV240" s="83"/>
      <c r="BWW240" s="83"/>
      <c r="BWX240" s="83"/>
      <c r="BWY240" s="83"/>
      <c r="BWZ240" s="83"/>
      <c r="BXA240" s="83"/>
      <c r="BXB240" s="83"/>
      <c r="BXC240" s="83"/>
      <c r="BXD240" s="83"/>
      <c r="BXE240" s="83"/>
      <c r="BXF240" s="83"/>
      <c r="BXG240" s="83"/>
      <c r="BXH240" s="83"/>
      <c r="BXI240" s="83"/>
      <c r="BXJ240" s="83"/>
      <c r="BXK240" s="83"/>
      <c r="BXL240" s="83"/>
      <c r="BXM240" s="83"/>
      <c r="BXN240" s="83"/>
      <c r="BXO240" s="83"/>
      <c r="BXP240" s="83"/>
      <c r="BXQ240" s="83"/>
      <c r="BXR240" s="83"/>
      <c r="BXS240" s="83"/>
      <c r="BXT240" s="83"/>
      <c r="BXU240" s="83"/>
      <c r="BXV240" s="83"/>
      <c r="BXW240" s="83"/>
      <c r="BXX240" s="83"/>
      <c r="BXY240" s="83"/>
      <c r="BXZ240" s="83"/>
      <c r="BYA240" s="83"/>
      <c r="BYB240" s="83"/>
      <c r="BYC240" s="83"/>
      <c r="BYD240" s="83"/>
      <c r="BYE240" s="83"/>
      <c r="BYF240" s="83"/>
      <c r="BYG240" s="83"/>
      <c r="BYH240" s="83"/>
      <c r="BYI240" s="83"/>
      <c r="BYJ240" s="83"/>
      <c r="BYK240" s="83"/>
      <c r="BYL240" s="83"/>
      <c r="BYM240" s="83"/>
      <c r="BYN240" s="83"/>
      <c r="BYO240" s="83"/>
      <c r="BYP240" s="83"/>
      <c r="BYQ240" s="83"/>
      <c r="BYR240" s="83"/>
      <c r="BYS240" s="83"/>
      <c r="BYT240" s="83"/>
      <c r="BYU240" s="83"/>
      <c r="BYV240" s="83"/>
      <c r="BYW240" s="83"/>
      <c r="BYX240" s="83"/>
      <c r="BYY240" s="83"/>
      <c r="BYZ240" s="83"/>
      <c r="BZA240" s="83"/>
      <c r="BZB240" s="83"/>
      <c r="BZC240" s="83"/>
      <c r="BZD240" s="83"/>
      <c r="BZE240" s="83"/>
      <c r="BZF240" s="83"/>
      <c r="BZG240" s="83"/>
      <c r="BZH240" s="83"/>
      <c r="BZI240" s="83"/>
      <c r="BZJ240" s="83"/>
      <c r="BZK240" s="83"/>
      <c r="BZL240" s="83"/>
      <c r="BZM240" s="83"/>
      <c r="BZN240" s="83"/>
      <c r="BZO240" s="83"/>
      <c r="BZP240" s="83"/>
      <c r="BZQ240" s="83"/>
      <c r="BZR240" s="83"/>
      <c r="BZS240" s="83"/>
      <c r="BZT240" s="83"/>
      <c r="BZU240" s="83"/>
      <c r="BZV240" s="83"/>
      <c r="BZW240" s="83"/>
      <c r="BZX240" s="83"/>
      <c r="BZY240" s="83"/>
      <c r="BZZ240" s="83"/>
      <c r="CAA240" s="83"/>
      <c r="CAB240" s="83"/>
      <c r="CAC240" s="83"/>
      <c r="CAD240" s="83"/>
      <c r="CAE240" s="83"/>
      <c r="CAF240" s="83"/>
      <c r="CAG240" s="83"/>
      <c r="CAH240" s="83"/>
      <c r="CAI240" s="83"/>
      <c r="CAJ240" s="83"/>
      <c r="CAK240" s="83"/>
      <c r="CAL240" s="83"/>
      <c r="CAM240" s="83"/>
      <c r="CAN240" s="83"/>
      <c r="CAO240" s="83"/>
      <c r="CAP240" s="83"/>
      <c r="CAQ240" s="83"/>
      <c r="CAR240" s="83"/>
      <c r="CAS240" s="83"/>
      <c r="CAT240" s="83"/>
      <c r="CAU240" s="83"/>
      <c r="CAV240" s="83"/>
      <c r="CAW240" s="83"/>
      <c r="CAX240" s="83"/>
      <c r="CAY240" s="83"/>
      <c r="CAZ240" s="83"/>
      <c r="CBA240" s="83"/>
      <c r="CBB240" s="83"/>
      <c r="CBC240" s="83"/>
      <c r="CBD240" s="83"/>
      <c r="CBE240" s="83"/>
      <c r="CBF240" s="83"/>
      <c r="CBG240" s="83"/>
      <c r="CBH240" s="83"/>
      <c r="CBI240" s="83"/>
      <c r="CBJ240" s="83"/>
      <c r="CBK240" s="83"/>
      <c r="CBL240" s="83"/>
      <c r="CBM240" s="83"/>
      <c r="CBN240" s="83"/>
      <c r="CBO240" s="83"/>
      <c r="CBP240" s="83"/>
      <c r="CBQ240" s="83"/>
      <c r="CBR240" s="83"/>
      <c r="CBS240" s="83"/>
      <c r="CBT240" s="83"/>
      <c r="CBU240" s="83"/>
      <c r="CBV240" s="83"/>
      <c r="CBW240" s="83"/>
      <c r="CBX240" s="83"/>
      <c r="CBY240" s="83"/>
      <c r="CBZ240" s="83"/>
      <c r="CCA240" s="83"/>
      <c r="CCB240" s="83"/>
      <c r="CCC240" s="83"/>
      <c r="CCD240" s="83"/>
      <c r="CCE240" s="83"/>
      <c r="CCF240" s="83"/>
      <c r="CCG240" s="83"/>
      <c r="CCH240" s="83"/>
      <c r="CCI240" s="83"/>
      <c r="CCJ240" s="83"/>
      <c r="CCK240" s="83"/>
      <c r="CCL240" s="83"/>
      <c r="CCM240" s="83"/>
      <c r="CCN240" s="83"/>
      <c r="CCO240" s="83"/>
      <c r="CCP240" s="83"/>
      <c r="CCQ240" s="83"/>
      <c r="CCR240" s="83"/>
      <c r="CCS240" s="83"/>
      <c r="CCT240" s="83"/>
      <c r="CCU240" s="83"/>
      <c r="CCV240" s="83"/>
      <c r="CCW240" s="83"/>
      <c r="CCX240" s="83"/>
      <c r="CCY240" s="83"/>
      <c r="CCZ240" s="83"/>
      <c r="CDA240" s="83"/>
      <c r="CDB240" s="83"/>
      <c r="CDC240" s="83"/>
      <c r="CDD240" s="83"/>
      <c r="CDE240" s="83"/>
      <c r="CDF240" s="83"/>
      <c r="CDG240" s="83"/>
      <c r="CDH240" s="83"/>
      <c r="CDI240" s="83"/>
      <c r="CDJ240" s="83"/>
      <c r="CDK240" s="83"/>
      <c r="CDL240" s="83"/>
      <c r="CDM240" s="83"/>
      <c r="CDN240" s="83"/>
      <c r="CDO240" s="83"/>
      <c r="CDP240" s="83"/>
      <c r="CDQ240" s="83"/>
      <c r="CDR240" s="83"/>
      <c r="CDS240" s="83"/>
      <c r="CDT240" s="83"/>
      <c r="CDU240" s="83"/>
      <c r="CDV240" s="83"/>
      <c r="CDW240" s="83"/>
      <c r="CDX240" s="83"/>
      <c r="CDY240" s="83"/>
      <c r="CDZ240" s="83"/>
      <c r="CEA240" s="83"/>
      <c r="CEB240" s="83"/>
      <c r="CEC240" s="83"/>
      <c r="CED240" s="83"/>
      <c r="CEE240" s="83"/>
      <c r="CEF240" s="83"/>
      <c r="CEG240" s="83"/>
      <c r="CEH240" s="83"/>
      <c r="CEI240" s="83"/>
      <c r="CEJ240" s="83"/>
      <c r="CEK240" s="83"/>
      <c r="CEL240" s="83"/>
      <c r="CEM240" s="83"/>
      <c r="CEN240" s="83"/>
      <c r="CEO240" s="83"/>
      <c r="CEP240" s="83"/>
      <c r="CEQ240" s="83"/>
      <c r="CER240" s="83"/>
      <c r="CES240" s="83"/>
      <c r="CET240" s="83"/>
      <c r="CEU240" s="83"/>
      <c r="CEV240" s="83"/>
      <c r="CEW240" s="83"/>
      <c r="CEX240" s="83"/>
      <c r="CEY240" s="83"/>
      <c r="CEZ240" s="83"/>
      <c r="CFA240" s="83"/>
      <c r="CFB240" s="83"/>
      <c r="CFC240" s="83"/>
      <c r="CFD240" s="83"/>
      <c r="CFE240" s="83"/>
      <c r="CFF240" s="83"/>
      <c r="CFG240" s="83"/>
      <c r="CFH240" s="83"/>
      <c r="CFI240" s="83"/>
      <c r="CFJ240" s="83"/>
      <c r="CFK240" s="83"/>
      <c r="CFL240" s="83"/>
      <c r="CFM240" s="83"/>
      <c r="CFN240" s="83"/>
      <c r="CFO240" s="83"/>
      <c r="CFP240" s="83"/>
      <c r="CFQ240" s="83"/>
      <c r="CFR240" s="83"/>
      <c r="CFS240" s="83"/>
      <c r="CFT240" s="83"/>
      <c r="CFU240" s="83"/>
      <c r="CFV240" s="83"/>
      <c r="CFW240" s="83"/>
      <c r="CFX240" s="83"/>
      <c r="CFY240" s="83"/>
      <c r="CFZ240" s="83"/>
      <c r="CGA240" s="83"/>
      <c r="CGB240" s="83"/>
      <c r="CGC240" s="83"/>
      <c r="CGD240" s="83"/>
      <c r="CGE240" s="83"/>
      <c r="CGF240" s="83"/>
      <c r="CGG240" s="83"/>
      <c r="CGH240" s="83"/>
      <c r="CGI240" s="83"/>
      <c r="CGJ240" s="83"/>
      <c r="CGK240" s="83"/>
      <c r="CGL240" s="83"/>
      <c r="CGM240" s="83"/>
      <c r="CGN240" s="83"/>
      <c r="CGO240" s="83"/>
      <c r="CGP240" s="83"/>
      <c r="CGQ240" s="83"/>
      <c r="CGR240" s="83"/>
      <c r="CGS240" s="83"/>
      <c r="CGT240" s="83"/>
      <c r="CGU240" s="83"/>
      <c r="CGV240" s="83"/>
      <c r="CGW240" s="83"/>
      <c r="CGX240" s="83"/>
      <c r="CGY240" s="83"/>
      <c r="CGZ240" s="83"/>
      <c r="CHA240" s="83"/>
      <c r="CHB240" s="83"/>
      <c r="CHC240" s="83"/>
      <c r="CHD240" s="83"/>
      <c r="CHE240" s="83"/>
      <c r="CHF240" s="83"/>
      <c r="CHG240" s="83"/>
      <c r="CHH240" s="83"/>
      <c r="CHI240" s="83"/>
      <c r="CHJ240" s="83"/>
      <c r="CHK240" s="83"/>
      <c r="CHL240" s="83"/>
      <c r="CHM240" s="83"/>
      <c r="CHN240" s="83"/>
      <c r="CHO240" s="83"/>
      <c r="CHP240" s="83"/>
      <c r="CHQ240" s="83"/>
      <c r="CHR240" s="83"/>
      <c r="CHS240" s="83"/>
      <c r="CHT240" s="83"/>
      <c r="CHU240" s="83"/>
      <c r="CHV240" s="83"/>
      <c r="CHW240" s="83"/>
      <c r="CHX240" s="83"/>
      <c r="CHY240" s="83"/>
      <c r="CHZ240" s="83"/>
      <c r="CIA240" s="83"/>
      <c r="CIB240" s="83"/>
      <c r="CIC240" s="83"/>
      <c r="CID240" s="83"/>
      <c r="CIE240" s="83"/>
      <c r="CIF240" s="83"/>
      <c r="CIG240" s="83"/>
      <c r="CIH240" s="83"/>
      <c r="CII240" s="83"/>
      <c r="CIJ240" s="83"/>
      <c r="CIK240" s="83"/>
      <c r="CIL240" s="83"/>
      <c r="CIM240" s="83"/>
      <c r="CIN240" s="83"/>
      <c r="CIO240" s="83"/>
      <c r="CIP240" s="83"/>
      <c r="CIQ240" s="83"/>
      <c r="CIR240" s="83"/>
      <c r="CIS240" s="83"/>
      <c r="CIT240" s="83"/>
      <c r="CIU240" s="83"/>
      <c r="CIV240" s="83"/>
      <c r="CIW240" s="83"/>
      <c r="CIX240" s="83"/>
      <c r="CIY240" s="83"/>
      <c r="CIZ240" s="83"/>
      <c r="CJA240" s="83"/>
      <c r="CJB240" s="83"/>
      <c r="CJC240" s="83"/>
      <c r="CJD240" s="83"/>
      <c r="CJE240" s="83"/>
      <c r="CJF240" s="83"/>
      <c r="CJG240" s="83"/>
      <c r="CJH240" s="83"/>
      <c r="CJI240" s="83"/>
      <c r="CJJ240" s="83"/>
      <c r="CJK240" s="83"/>
      <c r="CJL240" s="83"/>
      <c r="CJM240" s="83"/>
      <c r="CJN240" s="83"/>
      <c r="CJO240" s="83"/>
      <c r="CJP240" s="83"/>
      <c r="CJQ240" s="83"/>
      <c r="CJR240" s="83"/>
      <c r="CJS240" s="83"/>
      <c r="CJT240" s="83"/>
      <c r="CJU240" s="83"/>
      <c r="CJV240" s="83"/>
      <c r="CJW240" s="83"/>
      <c r="CJX240" s="83"/>
      <c r="CJY240" s="83"/>
      <c r="CJZ240" s="83"/>
      <c r="CKA240" s="83"/>
      <c r="CKB240" s="83"/>
      <c r="CKC240" s="83"/>
      <c r="CKD240" s="83"/>
      <c r="CKE240" s="83"/>
      <c r="CKF240" s="83"/>
      <c r="CKG240" s="83"/>
      <c r="CKH240" s="83"/>
      <c r="CKI240" s="83"/>
      <c r="CKJ240" s="83"/>
      <c r="CKK240" s="83"/>
      <c r="CKL240" s="83"/>
      <c r="CKM240" s="83"/>
      <c r="CKN240" s="83"/>
      <c r="CKO240" s="83"/>
      <c r="CKP240" s="83"/>
      <c r="CKQ240" s="83"/>
      <c r="CKR240" s="83"/>
      <c r="CKS240" s="83"/>
      <c r="CKT240" s="83"/>
      <c r="CKU240" s="83"/>
      <c r="CKV240" s="83"/>
      <c r="CKW240" s="83"/>
      <c r="CKX240" s="83"/>
      <c r="CKY240" s="83"/>
      <c r="CKZ240" s="83"/>
      <c r="CLA240" s="83"/>
      <c r="CLB240" s="83"/>
      <c r="CLC240" s="83"/>
      <c r="CLD240" s="83"/>
      <c r="CLE240" s="83"/>
      <c r="CLF240" s="83"/>
      <c r="CLG240" s="83"/>
      <c r="CLH240" s="83"/>
      <c r="CLI240" s="83"/>
      <c r="CLJ240" s="83"/>
      <c r="CLK240" s="83"/>
      <c r="CLL240" s="83"/>
      <c r="CLM240" s="83"/>
      <c r="CLN240" s="83"/>
      <c r="CLO240" s="83"/>
      <c r="CLP240" s="83"/>
      <c r="CLQ240" s="83"/>
      <c r="CLR240" s="83"/>
      <c r="CLS240" s="83"/>
      <c r="CLT240" s="83"/>
      <c r="CLU240" s="83"/>
      <c r="CLV240" s="83"/>
      <c r="CLW240" s="83"/>
      <c r="CLX240" s="83"/>
      <c r="CLY240" s="83"/>
      <c r="CLZ240" s="83"/>
      <c r="CMA240" s="83"/>
      <c r="CMB240" s="83"/>
      <c r="CMC240" s="83"/>
      <c r="CMD240" s="83"/>
      <c r="CME240" s="83"/>
      <c r="CMF240" s="83"/>
      <c r="CMG240" s="83"/>
      <c r="CMH240" s="83"/>
      <c r="CMI240" s="83"/>
      <c r="CMJ240" s="83"/>
      <c r="CMK240" s="83"/>
      <c r="CML240" s="83"/>
      <c r="CMM240" s="83"/>
      <c r="CMN240" s="83"/>
      <c r="CMO240" s="83"/>
      <c r="CMP240" s="83"/>
      <c r="CMQ240" s="83"/>
      <c r="CMR240" s="83"/>
      <c r="CMS240" s="83"/>
      <c r="CMT240" s="83"/>
      <c r="CMU240" s="83"/>
      <c r="CMV240" s="83"/>
      <c r="CMW240" s="83"/>
      <c r="CMX240" s="83"/>
      <c r="CMY240" s="83"/>
      <c r="CMZ240" s="83"/>
      <c r="CNA240" s="83"/>
      <c r="CNB240" s="83"/>
      <c r="CNC240" s="83"/>
      <c r="CND240" s="83"/>
      <c r="CNE240" s="83"/>
      <c r="CNF240" s="83"/>
      <c r="CNG240" s="83"/>
      <c r="CNH240" s="83"/>
      <c r="CNI240" s="83"/>
      <c r="CNJ240" s="83"/>
      <c r="CNK240" s="83"/>
      <c r="CNL240" s="83"/>
      <c r="CNM240" s="83"/>
      <c r="CNN240" s="83"/>
      <c r="CNO240" s="83"/>
      <c r="CNP240" s="83"/>
      <c r="CNQ240" s="83"/>
      <c r="CNR240" s="83"/>
      <c r="CNS240" s="83"/>
      <c r="CNT240" s="83"/>
      <c r="CNU240" s="83"/>
      <c r="CNV240" s="83"/>
      <c r="CNW240" s="83"/>
      <c r="CNX240" s="83"/>
      <c r="CNY240" s="83"/>
      <c r="CNZ240" s="83"/>
      <c r="COA240" s="83"/>
      <c r="COB240" s="83"/>
      <c r="COC240" s="83"/>
      <c r="COD240" s="83"/>
      <c r="COE240" s="83"/>
      <c r="COF240" s="83"/>
      <c r="COG240" s="83"/>
      <c r="COH240" s="83"/>
      <c r="COI240" s="83"/>
      <c r="COJ240" s="83"/>
      <c r="COK240" s="83"/>
      <c r="COL240" s="83"/>
      <c r="COM240" s="83"/>
      <c r="CON240" s="83"/>
      <c r="COO240" s="83"/>
      <c r="COP240" s="83"/>
      <c r="COQ240" s="83"/>
      <c r="COR240" s="83"/>
      <c r="COS240" s="83"/>
      <c r="COT240" s="83"/>
      <c r="COU240" s="83"/>
      <c r="COV240" s="83"/>
      <c r="COW240" s="83"/>
      <c r="COX240" s="83"/>
      <c r="COY240" s="83"/>
      <c r="COZ240" s="83"/>
      <c r="CPA240" s="83"/>
      <c r="CPB240" s="83"/>
      <c r="CPC240" s="83"/>
      <c r="CPD240" s="83"/>
      <c r="CPE240" s="83"/>
      <c r="CPF240" s="83"/>
      <c r="CPG240" s="83"/>
      <c r="CPH240" s="83"/>
      <c r="CPI240" s="83"/>
      <c r="CPJ240" s="83"/>
      <c r="CPK240" s="83"/>
      <c r="CPL240" s="83"/>
      <c r="CPM240" s="83"/>
      <c r="CPN240" s="83"/>
      <c r="CPO240" s="83"/>
      <c r="CPP240" s="83"/>
      <c r="CPQ240" s="83"/>
      <c r="CPR240" s="83"/>
      <c r="CPS240" s="83"/>
      <c r="CPT240" s="83"/>
      <c r="CPU240" s="83"/>
      <c r="CPV240" s="83"/>
      <c r="CPW240" s="83"/>
      <c r="CPX240" s="83"/>
      <c r="CPY240" s="83"/>
      <c r="CPZ240" s="83"/>
      <c r="CQA240" s="83"/>
      <c r="CQB240" s="83"/>
      <c r="CQC240" s="83"/>
      <c r="CQD240" s="83"/>
      <c r="CQE240" s="83"/>
      <c r="CQF240" s="83"/>
      <c r="CQG240" s="83"/>
      <c r="CQH240" s="83"/>
      <c r="CQI240" s="83"/>
      <c r="CQJ240" s="83"/>
      <c r="CQK240" s="83"/>
      <c r="CQL240" s="83"/>
      <c r="CQM240" s="83"/>
      <c r="CQN240" s="83"/>
      <c r="CQO240" s="83"/>
      <c r="CQP240" s="83"/>
      <c r="CQQ240" s="83"/>
      <c r="CQR240" s="83"/>
      <c r="CQS240" s="83"/>
      <c r="CQT240" s="83"/>
      <c r="CQU240" s="83"/>
      <c r="CQV240" s="83"/>
      <c r="CQW240" s="83"/>
      <c r="CQX240" s="83"/>
      <c r="CQY240" s="83"/>
      <c r="CQZ240" s="83"/>
      <c r="CRA240" s="83"/>
      <c r="CRB240" s="83"/>
      <c r="CRC240" s="83"/>
      <c r="CRD240" s="83"/>
      <c r="CRE240" s="83"/>
      <c r="CRF240" s="83"/>
      <c r="CRG240" s="83"/>
      <c r="CRH240" s="83"/>
      <c r="CRI240" s="83"/>
      <c r="CRJ240" s="83"/>
      <c r="CRK240" s="83"/>
      <c r="CRL240" s="83"/>
      <c r="CRM240" s="83"/>
      <c r="CRN240" s="83"/>
      <c r="CRO240" s="83"/>
      <c r="CRP240" s="83"/>
      <c r="CRQ240" s="83"/>
      <c r="CRR240" s="83"/>
      <c r="CRS240" s="83"/>
      <c r="CRT240" s="83"/>
      <c r="CRU240" s="83"/>
      <c r="CRV240" s="83"/>
      <c r="CRW240" s="83"/>
      <c r="CRX240" s="83"/>
      <c r="CRY240" s="83"/>
      <c r="CRZ240" s="83"/>
      <c r="CSA240" s="83"/>
      <c r="CSB240" s="83"/>
      <c r="CSC240" s="83"/>
      <c r="CSD240" s="83"/>
      <c r="CSE240" s="83"/>
      <c r="CSF240" s="83"/>
      <c r="CSG240" s="83"/>
      <c r="CSH240" s="83"/>
      <c r="CSI240" s="83"/>
      <c r="CSJ240" s="83"/>
      <c r="CSK240" s="83"/>
      <c r="CSL240" s="83"/>
      <c r="CSM240" s="83"/>
      <c r="CSN240" s="83"/>
      <c r="CSO240" s="83"/>
      <c r="CSP240" s="83"/>
      <c r="CSQ240" s="83"/>
      <c r="CSR240" s="83"/>
      <c r="CSS240" s="83"/>
      <c r="CST240" s="83"/>
      <c r="CSU240" s="83"/>
      <c r="CSV240" s="83"/>
      <c r="CSW240" s="83"/>
      <c r="CSX240" s="83"/>
      <c r="CSY240" s="83"/>
      <c r="CSZ240" s="83"/>
      <c r="CTA240" s="83"/>
      <c r="CTB240" s="83"/>
      <c r="CTC240" s="83"/>
      <c r="CTD240" s="83"/>
      <c r="CTE240" s="83"/>
      <c r="CTF240" s="83"/>
      <c r="CTG240" s="83"/>
      <c r="CTH240" s="83"/>
      <c r="CTI240" s="83"/>
      <c r="CTJ240" s="83"/>
      <c r="CTK240" s="83"/>
      <c r="CTL240" s="83"/>
      <c r="CTM240" s="83"/>
      <c r="CTN240" s="83"/>
      <c r="CTO240" s="83"/>
      <c r="CTP240" s="83"/>
      <c r="CTQ240" s="83"/>
      <c r="CTR240" s="83"/>
      <c r="CTS240" s="83"/>
      <c r="CTT240" s="83"/>
      <c r="CTU240" s="83"/>
      <c r="CTV240" s="83"/>
      <c r="CTW240" s="83"/>
      <c r="CTX240" s="83"/>
      <c r="CTY240" s="83"/>
      <c r="CTZ240" s="83"/>
      <c r="CUA240" s="83"/>
      <c r="CUB240" s="83"/>
      <c r="CUC240" s="83"/>
      <c r="CUD240" s="83"/>
      <c r="CUE240" s="83"/>
      <c r="CUF240" s="83"/>
      <c r="CUG240" s="83"/>
      <c r="CUH240" s="83"/>
      <c r="CUI240" s="83"/>
      <c r="CUJ240" s="83"/>
      <c r="CUK240" s="83"/>
      <c r="CUL240" s="83"/>
      <c r="CUM240" s="83"/>
      <c r="CUN240" s="83"/>
      <c r="CUO240" s="83"/>
      <c r="CUP240" s="83"/>
      <c r="CUQ240" s="83"/>
      <c r="CUR240" s="83"/>
      <c r="CUS240" s="83"/>
      <c r="CUT240" s="83"/>
      <c r="CUU240" s="83"/>
      <c r="CUV240" s="83"/>
      <c r="CUW240" s="83"/>
      <c r="CUX240" s="83"/>
      <c r="CUY240" s="83"/>
      <c r="CUZ240" s="83"/>
      <c r="CVA240" s="83"/>
      <c r="CVB240" s="83"/>
      <c r="CVC240" s="83"/>
      <c r="CVD240" s="83"/>
      <c r="CVE240" s="83"/>
      <c r="CVF240" s="83"/>
      <c r="CVG240" s="83"/>
      <c r="CVH240" s="83"/>
      <c r="CVI240" s="83"/>
      <c r="CVJ240" s="83"/>
      <c r="CVK240" s="83"/>
      <c r="CVL240" s="83"/>
      <c r="CVM240" s="83"/>
      <c r="CVN240" s="83"/>
      <c r="CVO240" s="83"/>
      <c r="CVP240" s="83"/>
      <c r="CVQ240" s="83"/>
      <c r="CVR240" s="83"/>
      <c r="CVS240" s="83"/>
      <c r="CVT240" s="83"/>
      <c r="CVU240" s="83"/>
      <c r="CVV240" s="83"/>
      <c r="CVW240" s="83"/>
      <c r="CVX240" s="83"/>
      <c r="CVY240" s="83"/>
      <c r="CVZ240" s="83"/>
      <c r="CWA240" s="83"/>
      <c r="CWB240" s="83"/>
      <c r="CWC240" s="83"/>
      <c r="CWD240" s="83"/>
      <c r="CWE240" s="83"/>
      <c r="CWF240" s="83"/>
      <c r="CWG240" s="83"/>
      <c r="CWH240" s="83"/>
      <c r="CWI240" s="83"/>
      <c r="CWJ240" s="83"/>
      <c r="CWK240" s="83"/>
      <c r="CWL240" s="83"/>
      <c r="CWM240" s="83"/>
      <c r="CWN240" s="83"/>
      <c r="CWO240" s="83"/>
      <c r="CWP240" s="83"/>
      <c r="CWQ240" s="83"/>
      <c r="CWR240" s="83"/>
      <c r="CWS240" s="83"/>
      <c r="CWT240" s="83"/>
      <c r="CWU240" s="83"/>
      <c r="CWV240" s="83"/>
      <c r="CWW240" s="83"/>
      <c r="CWX240" s="83"/>
      <c r="CWY240" s="83"/>
      <c r="CWZ240" s="83"/>
      <c r="CXA240" s="83"/>
      <c r="CXB240" s="83"/>
      <c r="CXC240" s="83"/>
      <c r="CXD240" s="83"/>
      <c r="CXE240" s="83"/>
      <c r="CXF240" s="83"/>
      <c r="CXG240" s="83"/>
      <c r="CXH240" s="83"/>
      <c r="CXI240" s="83"/>
      <c r="CXJ240" s="83"/>
      <c r="CXK240" s="83"/>
      <c r="CXL240" s="83"/>
      <c r="CXM240" s="83"/>
      <c r="CXN240" s="83"/>
      <c r="CXO240" s="83"/>
      <c r="CXP240" s="83"/>
      <c r="CXQ240" s="83"/>
      <c r="CXR240" s="83"/>
      <c r="CXS240" s="83"/>
      <c r="CXT240" s="83"/>
      <c r="CXU240" s="83"/>
      <c r="CXV240" s="83"/>
      <c r="CXW240" s="83"/>
      <c r="CXX240" s="83"/>
      <c r="CXY240" s="83"/>
      <c r="CXZ240" s="83"/>
      <c r="CYA240" s="83"/>
      <c r="CYB240" s="83"/>
      <c r="CYC240" s="83"/>
      <c r="CYD240" s="83"/>
      <c r="CYE240" s="83"/>
      <c r="CYF240" s="83"/>
      <c r="CYG240" s="83"/>
      <c r="CYH240" s="83"/>
      <c r="CYI240" s="83"/>
      <c r="CYJ240" s="83"/>
      <c r="CYK240" s="83"/>
      <c r="CYL240" s="83"/>
      <c r="CYM240" s="83"/>
      <c r="CYN240" s="83"/>
      <c r="CYO240" s="83"/>
      <c r="CYP240" s="83"/>
      <c r="CYQ240" s="83"/>
      <c r="CYR240" s="83"/>
      <c r="CYS240" s="83"/>
      <c r="CYT240" s="83"/>
      <c r="CYU240" s="83"/>
      <c r="CYV240" s="83"/>
      <c r="CYW240" s="83"/>
      <c r="CYX240" s="83"/>
      <c r="CYY240" s="83"/>
      <c r="CYZ240" s="83"/>
      <c r="CZA240" s="83"/>
      <c r="CZB240" s="83"/>
      <c r="CZC240" s="83"/>
      <c r="CZD240" s="83"/>
      <c r="CZE240" s="83"/>
      <c r="CZF240" s="83"/>
      <c r="CZG240" s="83"/>
      <c r="CZH240" s="83"/>
      <c r="CZI240" s="83"/>
      <c r="CZJ240" s="83"/>
      <c r="CZK240" s="83"/>
      <c r="CZL240" s="83"/>
      <c r="CZM240" s="83"/>
      <c r="CZN240" s="83"/>
      <c r="CZO240" s="83"/>
      <c r="CZP240" s="83"/>
      <c r="CZQ240" s="83"/>
      <c r="CZR240" s="83"/>
      <c r="CZS240" s="83"/>
      <c r="CZT240" s="83"/>
      <c r="CZU240" s="83"/>
      <c r="CZV240" s="83"/>
      <c r="CZW240" s="83"/>
      <c r="CZX240" s="83"/>
      <c r="CZY240" s="83"/>
      <c r="CZZ240" s="83"/>
      <c r="DAA240" s="83"/>
      <c r="DAB240" s="83"/>
      <c r="DAC240" s="83"/>
      <c r="DAD240" s="83"/>
      <c r="DAE240" s="83"/>
      <c r="DAF240" s="83"/>
      <c r="DAG240" s="83"/>
      <c r="DAH240" s="83"/>
      <c r="DAI240" s="83"/>
      <c r="DAJ240" s="83"/>
      <c r="DAK240" s="83"/>
      <c r="DAL240" s="83"/>
      <c r="DAM240" s="83"/>
      <c r="DAN240" s="83"/>
      <c r="DAO240" s="83"/>
      <c r="DAP240" s="83"/>
      <c r="DAQ240" s="83"/>
      <c r="DAR240" s="83"/>
      <c r="DAS240" s="83"/>
      <c r="DAT240" s="83"/>
      <c r="DAU240" s="83"/>
      <c r="DAV240" s="83"/>
      <c r="DAW240" s="83"/>
      <c r="DAX240" s="83"/>
      <c r="DAY240" s="83"/>
      <c r="DAZ240" s="83"/>
      <c r="DBA240" s="83"/>
      <c r="DBB240" s="83"/>
      <c r="DBC240" s="83"/>
      <c r="DBD240" s="83"/>
      <c r="DBE240" s="83"/>
      <c r="DBF240" s="83"/>
      <c r="DBG240" s="83"/>
      <c r="DBH240" s="83"/>
      <c r="DBI240" s="83"/>
      <c r="DBJ240" s="83"/>
      <c r="DBK240" s="83"/>
      <c r="DBL240" s="83"/>
      <c r="DBM240" s="83"/>
      <c r="DBN240" s="83"/>
      <c r="DBO240" s="83"/>
      <c r="DBP240" s="83"/>
      <c r="DBQ240" s="83"/>
      <c r="DBR240" s="83"/>
      <c r="DBS240" s="83"/>
      <c r="DBT240" s="83"/>
      <c r="DBU240" s="83"/>
      <c r="DBV240" s="83"/>
      <c r="DBW240" s="83"/>
      <c r="DBX240" s="83"/>
      <c r="DBY240" s="83"/>
      <c r="DBZ240" s="83"/>
      <c r="DCA240" s="83"/>
      <c r="DCB240" s="83"/>
      <c r="DCC240" s="83"/>
      <c r="DCD240" s="83"/>
      <c r="DCE240" s="83"/>
      <c r="DCF240" s="83"/>
      <c r="DCG240" s="83"/>
      <c r="DCH240" s="83"/>
      <c r="DCI240" s="83"/>
      <c r="DCJ240" s="83"/>
      <c r="DCK240" s="83"/>
      <c r="DCL240" s="83"/>
      <c r="DCM240" s="83"/>
      <c r="DCN240" s="83"/>
      <c r="DCO240" s="83"/>
      <c r="DCP240" s="83"/>
      <c r="DCQ240" s="83"/>
      <c r="DCR240" s="83"/>
      <c r="DCS240" s="83"/>
      <c r="DCT240" s="83"/>
      <c r="DCU240" s="83"/>
      <c r="DCV240" s="83"/>
      <c r="DCW240" s="83"/>
      <c r="DCX240" s="83"/>
      <c r="DCY240" s="83"/>
      <c r="DCZ240" s="83"/>
      <c r="DDA240" s="83"/>
      <c r="DDB240" s="83"/>
      <c r="DDC240" s="83"/>
      <c r="DDD240" s="83"/>
      <c r="DDE240" s="83"/>
      <c r="DDF240" s="83"/>
      <c r="DDG240" s="83"/>
      <c r="DDH240" s="83"/>
      <c r="DDI240" s="83"/>
      <c r="DDJ240" s="83"/>
      <c r="DDK240" s="83"/>
      <c r="DDL240" s="83"/>
      <c r="DDM240" s="83"/>
      <c r="DDN240" s="83"/>
      <c r="DDO240" s="83"/>
      <c r="DDP240" s="83"/>
      <c r="DDQ240" s="83"/>
      <c r="DDR240" s="83"/>
      <c r="DDS240" s="83"/>
      <c r="DDT240" s="83"/>
      <c r="DDU240" s="83"/>
      <c r="DDV240" s="83"/>
      <c r="DDW240" s="83"/>
      <c r="DDX240" s="83"/>
      <c r="DDY240" s="83"/>
      <c r="DDZ240" s="83"/>
      <c r="DEA240" s="83"/>
      <c r="DEB240" s="83"/>
      <c r="DEC240" s="83"/>
      <c r="DED240" s="83"/>
      <c r="DEE240" s="83"/>
      <c r="DEF240" s="83"/>
      <c r="DEG240" s="83"/>
      <c r="DEH240" s="83"/>
      <c r="DEI240" s="83"/>
      <c r="DEJ240" s="83"/>
      <c r="DEK240" s="83"/>
      <c r="DEL240" s="83"/>
      <c r="DEM240" s="83"/>
      <c r="DEN240" s="83"/>
      <c r="DEO240" s="83"/>
      <c r="DEP240" s="83"/>
      <c r="DEQ240" s="83"/>
      <c r="DER240" s="83"/>
      <c r="DES240" s="83"/>
      <c r="DET240" s="83"/>
      <c r="DEU240" s="83"/>
      <c r="DEV240" s="83"/>
      <c r="DEW240" s="83"/>
      <c r="DEX240" s="83"/>
      <c r="DEY240" s="83"/>
      <c r="DEZ240" s="83"/>
      <c r="DFA240" s="83"/>
      <c r="DFB240" s="83"/>
      <c r="DFC240" s="83"/>
      <c r="DFD240" s="83"/>
      <c r="DFE240" s="83"/>
      <c r="DFF240" s="83"/>
      <c r="DFG240" s="83"/>
      <c r="DFH240" s="83"/>
      <c r="DFI240" s="83"/>
      <c r="DFJ240" s="83"/>
      <c r="DFK240" s="83"/>
      <c r="DFL240" s="83"/>
      <c r="DFM240" s="83"/>
      <c r="DFN240" s="83"/>
      <c r="DFO240" s="83"/>
      <c r="DFP240" s="83"/>
      <c r="DFQ240" s="83"/>
      <c r="DFR240" s="83"/>
      <c r="DFS240" s="83"/>
      <c r="DFT240" s="83"/>
      <c r="DFU240" s="83"/>
      <c r="DFV240" s="83"/>
      <c r="DFW240" s="83"/>
      <c r="DFX240" s="83"/>
      <c r="DFY240" s="83"/>
      <c r="DFZ240" s="83"/>
      <c r="DGA240" s="83"/>
      <c r="DGB240" s="83"/>
      <c r="DGC240" s="83"/>
      <c r="DGD240" s="83"/>
      <c r="DGE240" s="83"/>
      <c r="DGF240" s="83"/>
      <c r="DGG240" s="83"/>
      <c r="DGH240" s="83"/>
      <c r="DGI240" s="83"/>
      <c r="DGJ240" s="83"/>
      <c r="DGK240" s="83"/>
      <c r="DGL240" s="83"/>
      <c r="DGM240" s="83"/>
      <c r="DGN240" s="83"/>
      <c r="DGO240" s="83"/>
      <c r="DGP240" s="83"/>
      <c r="DGQ240" s="83"/>
      <c r="DGR240" s="83"/>
      <c r="DGS240" s="83"/>
      <c r="DGT240" s="83"/>
      <c r="DGU240" s="83"/>
      <c r="DGV240" s="83"/>
      <c r="DGW240" s="83"/>
      <c r="DGX240" s="83"/>
      <c r="DGY240" s="83"/>
      <c r="DGZ240" s="83"/>
      <c r="DHA240" s="83"/>
      <c r="DHB240" s="83"/>
      <c r="DHC240" s="83"/>
      <c r="DHD240" s="83"/>
      <c r="DHE240" s="83"/>
      <c r="DHF240" s="83"/>
      <c r="DHG240" s="83"/>
      <c r="DHH240" s="83"/>
      <c r="DHI240" s="83"/>
      <c r="DHJ240" s="83"/>
      <c r="DHK240" s="83"/>
      <c r="DHL240" s="83"/>
      <c r="DHM240" s="83"/>
      <c r="DHN240" s="83"/>
      <c r="DHO240" s="83"/>
      <c r="DHP240" s="83"/>
      <c r="DHQ240" s="83"/>
      <c r="DHR240" s="83"/>
      <c r="DHS240" s="83"/>
      <c r="DHT240" s="83"/>
      <c r="DHU240" s="83"/>
      <c r="DHV240" s="83"/>
      <c r="DHW240" s="83"/>
      <c r="DHX240" s="83"/>
      <c r="DHY240" s="83"/>
      <c r="DHZ240" s="83"/>
      <c r="DIA240" s="83"/>
      <c r="DIB240" s="83"/>
      <c r="DIC240" s="83"/>
      <c r="DID240" s="83"/>
      <c r="DIE240" s="83"/>
      <c r="DIF240" s="83"/>
      <c r="DIG240" s="83"/>
      <c r="DIH240" s="83"/>
      <c r="DII240" s="83"/>
      <c r="DIJ240" s="83"/>
      <c r="DIK240" s="83"/>
      <c r="DIL240" s="83"/>
      <c r="DIM240" s="83"/>
      <c r="DIN240" s="83"/>
      <c r="DIO240" s="83"/>
      <c r="DIP240" s="83"/>
      <c r="DIQ240" s="83"/>
      <c r="DIR240" s="83"/>
      <c r="DIS240" s="83"/>
      <c r="DIT240" s="83"/>
      <c r="DIU240" s="83"/>
      <c r="DIV240" s="83"/>
      <c r="DIW240" s="83"/>
      <c r="DIX240" s="83"/>
      <c r="DIY240" s="83"/>
      <c r="DIZ240" s="83"/>
      <c r="DJA240" s="83"/>
      <c r="DJB240" s="83"/>
      <c r="DJC240" s="83"/>
      <c r="DJD240" s="83"/>
      <c r="DJE240" s="83"/>
      <c r="DJF240" s="83"/>
      <c r="DJG240" s="83"/>
      <c r="DJH240" s="83"/>
      <c r="DJI240" s="83"/>
      <c r="DJJ240" s="83"/>
      <c r="DJK240" s="83"/>
      <c r="DJL240" s="83"/>
      <c r="DJM240" s="83"/>
      <c r="DJN240" s="83"/>
      <c r="DJO240" s="83"/>
      <c r="DJP240" s="83"/>
      <c r="DJQ240" s="83"/>
      <c r="DJR240" s="83"/>
      <c r="DJS240" s="83"/>
      <c r="DJT240" s="83"/>
      <c r="DJU240" s="83"/>
      <c r="DJV240" s="83"/>
      <c r="DJW240" s="83"/>
      <c r="DJX240" s="83"/>
      <c r="DJY240" s="83"/>
      <c r="DJZ240" s="83"/>
      <c r="DKA240" s="83"/>
      <c r="DKB240" s="83"/>
      <c r="DKC240" s="83"/>
      <c r="DKD240" s="83"/>
      <c r="DKE240" s="83"/>
      <c r="DKF240" s="83"/>
      <c r="DKG240" s="83"/>
      <c r="DKH240" s="83"/>
      <c r="DKI240" s="83"/>
      <c r="DKJ240" s="83"/>
      <c r="DKK240" s="83"/>
      <c r="DKL240" s="83"/>
      <c r="DKM240" s="83"/>
      <c r="DKN240" s="83"/>
      <c r="DKO240" s="83"/>
      <c r="DKP240" s="83"/>
      <c r="DKQ240" s="83"/>
      <c r="DKR240" s="83"/>
      <c r="DKS240" s="83"/>
      <c r="DKT240" s="83"/>
      <c r="DKU240" s="83"/>
      <c r="DKV240" s="83"/>
      <c r="DKW240" s="83"/>
      <c r="DKX240" s="83"/>
      <c r="DKY240" s="83"/>
      <c r="DKZ240" s="83"/>
      <c r="DLA240" s="83"/>
      <c r="DLB240" s="83"/>
      <c r="DLC240" s="83"/>
      <c r="DLD240" s="83"/>
      <c r="DLE240" s="83"/>
      <c r="DLF240" s="83"/>
      <c r="DLG240" s="83"/>
      <c r="DLH240" s="83"/>
      <c r="DLI240" s="83"/>
      <c r="DLJ240" s="83"/>
      <c r="DLK240" s="83"/>
      <c r="DLL240" s="83"/>
      <c r="DLM240" s="83"/>
      <c r="DLN240" s="83"/>
      <c r="DLO240" s="83"/>
      <c r="DLP240" s="83"/>
      <c r="DLQ240" s="83"/>
      <c r="DLR240" s="83"/>
      <c r="DLS240" s="83"/>
      <c r="DLT240" s="83"/>
      <c r="DLU240" s="83"/>
      <c r="DLV240" s="83"/>
      <c r="DLW240" s="83"/>
      <c r="DLX240" s="83"/>
      <c r="DLY240" s="83"/>
      <c r="DLZ240" s="83"/>
      <c r="DMA240" s="83"/>
      <c r="DMB240" s="83"/>
      <c r="DMC240" s="83"/>
      <c r="DMD240" s="83"/>
      <c r="DME240" s="83"/>
      <c r="DMF240" s="83"/>
      <c r="DMG240" s="83"/>
      <c r="DMH240" s="83"/>
      <c r="DMI240" s="83"/>
      <c r="DMJ240" s="83"/>
      <c r="DMK240" s="83"/>
      <c r="DML240" s="83"/>
      <c r="DMM240" s="83"/>
      <c r="DMN240" s="83"/>
      <c r="DMO240" s="83"/>
      <c r="DMP240" s="83"/>
      <c r="DMQ240" s="83"/>
      <c r="DMR240" s="83"/>
      <c r="DMS240" s="83"/>
      <c r="DMT240" s="83"/>
      <c r="DMU240" s="83"/>
      <c r="DMV240" s="83"/>
      <c r="DMW240" s="83"/>
      <c r="DMX240" s="83"/>
      <c r="DMY240" s="83"/>
      <c r="DMZ240" s="83"/>
      <c r="DNA240" s="83"/>
      <c r="DNB240" s="83"/>
      <c r="DNC240" s="83"/>
      <c r="DND240" s="83"/>
      <c r="DNE240" s="83"/>
      <c r="DNF240" s="83"/>
      <c r="DNG240" s="83"/>
      <c r="DNH240" s="83"/>
      <c r="DNI240" s="83"/>
      <c r="DNJ240" s="83"/>
      <c r="DNK240" s="83"/>
      <c r="DNL240" s="83"/>
      <c r="DNM240" s="83"/>
      <c r="DNN240" s="83"/>
      <c r="DNO240" s="83"/>
      <c r="DNP240" s="83"/>
      <c r="DNQ240" s="83"/>
      <c r="DNR240" s="83"/>
      <c r="DNS240" s="83"/>
      <c r="DNT240" s="83"/>
      <c r="DNU240" s="83"/>
      <c r="DNV240" s="83"/>
      <c r="DNW240" s="83"/>
      <c r="DNX240" s="83"/>
      <c r="DNY240" s="83"/>
      <c r="DNZ240" s="83"/>
      <c r="DOA240" s="83"/>
      <c r="DOB240" s="83"/>
      <c r="DOC240" s="83"/>
      <c r="DOD240" s="83"/>
      <c r="DOE240" s="83"/>
      <c r="DOF240" s="83"/>
      <c r="DOG240" s="83"/>
      <c r="DOH240" s="83"/>
      <c r="DOI240" s="83"/>
      <c r="DOJ240" s="83"/>
      <c r="DOK240" s="83"/>
      <c r="DOL240" s="83"/>
      <c r="DOM240" s="83"/>
      <c r="DON240" s="83"/>
      <c r="DOO240" s="83"/>
      <c r="DOP240" s="83"/>
      <c r="DOQ240" s="83"/>
      <c r="DOR240" s="83"/>
      <c r="DOS240" s="83"/>
      <c r="DOT240" s="83"/>
      <c r="DOU240" s="83"/>
      <c r="DOV240" s="83"/>
      <c r="DOW240" s="83"/>
      <c r="DOX240" s="83"/>
      <c r="DOY240" s="83"/>
      <c r="DOZ240" s="83"/>
      <c r="DPA240" s="83"/>
      <c r="DPB240" s="83"/>
      <c r="DPC240" s="83"/>
      <c r="DPD240" s="83"/>
      <c r="DPE240" s="83"/>
      <c r="DPF240" s="83"/>
      <c r="DPG240" s="83"/>
      <c r="DPH240" s="83"/>
      <c r="DPI240" s="83"/>
      <c r="DPJ240" s="83"/>
      <c r="DPK240" s="83"/>
      <c r="DPL240" s="83"/>
      <c r="DPM240" s="83"/>
      <c r="DPN240" s="83"/>
      <c r="DPO240" s="83"/>
      <c r="DPP240" s="83"/>
      <c r="DPQ240" s="83"/>
      <c r="DPR240" s="83"/>
      <c r="DPS240" s="83"/>
      <c r="DPT240" s="83"/>
      <c r="DPU240" s="83"/>
      <c r="DPV240" s="83"/>
      <c r="DPW240" s="83"/>
      <c r="DPX240" s="83"/>
      <c r="DPY240" s="83"/>
      <c r="DPZ240" s="83"/>
      <c r="DQA240" s="83"/>
      <c r="DQB240" s="83"/>
      <c r="DQC240" s="83"/>
      <c r="DQD240" s="83"/>
      <c r="DQE240" s="83"/>
      <c r="DQF240" s="83"/>
      <c r="DQG240" s="83"/>
      <c r="DQH240" s="83"/>
      <c r="DQI240" s="83"/>
      <c r="DQJ240" s="83"/>
      <c r="DQK240" s="83"/>
      <c r="DQL240" s="83"/>
      <c r="DQM240" s="83"/>
      <c r="DQN240" s="83"/>
      <c r="DQO240" s="83"/>
      <c r="DQP240" s="83"/>
      <c r="DQQ240" s="83"/>
      <c r="DQR240" s="83"/>
      <c r="DQS240" s="83"/>
      <c r="DQT240" s="83"/>
      <c r="DQU240" s="83"/>
      <c r="DQV240" s="83"/>
      <c r="DQW240" s="83"/>
      <c r="DQX240" s="83"/>
      <c r="DQY240" s="83"/>
      <c r="DQZ240" s="83"/>
      <c r="DRA240" s="83"/>
      <c r="DRB240" s="83"/>
      <c r="DRC240" s="83"/>
      <c r="DRD240" s="83"/>
      <c r="DRE240" s="83"/>
      <c r="DRF240" s="83"/>
      <c r="DRG240" s="83"/>
      <c r="DRH240" s="83"/>
      <c r="DRI240" s="83"/>
      <c r="DRJ240" s="83"/>
      <c r="DRK240" s="83"/>
      <c r="DRL240" s="83"/>
      <c r="DRM240" s="83"/>
      <c r="DRN240" s="83"/>
      <c r="DRO240" s="83"/>
      <c r="DRP240" s="83"/>
      <c r="DRQ240" s="83"/>
      <c r="DRR240" s="83"/>
      <c r="DRS240" s="83"/>
      <c r="DRT240" s="83"/>
      <c r="DRU240" s="83"/>
      <c r="DRV240" s="83"/>
      <c r="DRW240" s="83"/>
      <c r="DRX240" s="83"/>
      <c r="DRY240" s="83"/>
      <c r="DRZ240" s="83"/>
      <c r="DSA240" s="83"/>
      <c r="DSB240" s="83"/>
      <c r="DSC240" s="83"/>
      <c r="DSD240" s="83"/>
      <c r="DSE240" s="83"/>
      <c r="DSF240" s="83"/>
      <c r="DSG240" s="83"/>
      <c r="DSH240" s="83"/>
      <c r="DSI240" s="83"/>
      <c r="DSJ240" s="83"/>
      <c r="DSK240" s="83"/>
      <c r="DSL240" s="83"/>
      <c r="DSM240" s="83"/>
      <c r="DSN240" s="83"/>
      <c r="DSO240" s="83"/>
      <c r="DSP240" s="83"/>
      <c r="DSQ240" s="83"/>
      <c r="DSR240" s="83"/>
      <c r="DSS240" s="83"/>
      <c r="DST240" s="83"/>
      <c r="DSU240" s="83"/>
      <c r="DSV240" s="83"/>
      <c r="DSW240" s="83"/>
      <c r="DSX240" s="83"/>
      <c r="DSY240" s="83"/>
      <c r="DSZ240" s="83"/>
      <c r="DTA240" s="83"/>
      <c r="DTB240" s="83"/>
      <c r="DTC240" s="83"/>
      <c r="DTD240" s="83"/>
      <c r="DTE240" s="83"/>
      <c r="DTF240" s="83"/>
      <c r="DTG240" s="83"/>
      <c r="DTH240" s="83"/>
      <c r="DTI240" s="83"/>
      <c r="DTJ240" s="83"/>
      <c r="DTK240" s="83"/>
      <c r="DTL240" s="83"/>
      <c r="DTM240" s="83"/>
      <c r="DTN240" s="83"/>
      <c r="DTO240" s="83"/>
      <c r="DTP240" s="83"/>
      <c r="DTQ240" s="83"/>
      <c r="DTR240" s="83"/>
      <c r="DTS240" s="83"/>
      <c r="DTT240" s="83"/>
      <c r="DTU240" s="83"/>
      <c r="DTV240" s="83"/>
      <c r="DTW240" s="83"/>
      <c r="DTX240" s="83"/>
      <c r="DTY240" s="83"/>
      <c r="DTZ240" s="83"/>
      <c r="DUA240" s="83"/>
      <c r="DUB240" s="83"/>
      <c r="DUC240" s="83"/>
      <c r="DUD240" s="83"/>
      <c r="DUE240" s="83"/>
      <c r="DUF240" s="83"/>
      <c r="DUG240" s="83"/>
      <c r="DUH240" s="83"/>
      <c r="DUI240" s="83"/>
      <c r="DUJ240" s="83"/>
      <c r="DUK240" s="83"/>
      <c r="DUL240" s="83"/>
      <c r="DUM240" s="83"/>
      <c r="DUN240" s="83"/>
      <c r="DUO240" s="83"/>
      <c r="DUP240" s="83"/>
      <c r="DUQ240" s="83"/>
      <c r="DUR240" s="83"/>
      <c r="DUS240" s="83"/>
      <c r="DUT240" s="83"/>
      <c r="DUU240" s="83"/>
      <c r="DUV240" s="83"/>
      <c r="DUW240" s="83"/>
      <c r="DUX240" s="83"/>
      <c r="DUY240" s="83"/>
      <c r="DUZ240" s="83"/>
      <c r="DVA240" s="83"/>
      <c r="DVB240" s="83"/>
      <c r="DVC240" s="83"/>
      <c r="DVD240" s="83"/>
      <c r="DVE240" s="83"/>
      <c r="DVF240" s="83"/>
      <c r="DVG240" s="83"/>
      <c r="DVH240" s="83"/>
      <c r="DVI240" s="83"/>
      <c r="DVJ240" s="83"/>
      <c r="DVK240" s="83"/>
      <c r="DVL240" s="83"/>
      <c r="DVM240" s="83"/>
      <c r="DVN240" s="83"/>
      <c r="DVO240" s="83"/>
      <c r="DVP240" s="83"/>
      <c r="DVQ240" s="83"/>
      <c r="DVR240" s="83"/>
      <c r="DVS240" s="83"/>
      <c r="DVT240" s="83"/>
      <c r="DVU240" s="83"/>
      <c r="DVV240" s="83"/>
      <c r="DVW240" s="83"/>
      <c r="DVX240" s="83"/>
      <c r="DVY240" s="83"/>
      <c r="DVZ240" s="83"/>
      <c r="DWA240" s="83"/>
      <c r="DWB240" s="83"/>
      <c r="DWC240" s="83"/>
      <c r="DWD240" s="83"/>
      <c r="DWE240" s="83"/>
      <c r="DWF240" s="83"/>
      <c r="DWG240" s="83"/>
      <c r="DWH240" s="83"/>
      <c r="DWI240" s="83"/>
      <c r="DWJ240" s="83"/>
      <c r="DWK240" s="83"/>
      <c r="DWL240" s="83"/>
      <c r="DWM240" s="83"/>
      <c r="DWN240" s="83"/>
      <c r="DWO240" s="83"/>
      <c r="DWP240" s="83"/>
      <c r="DWQ240" s="83"/>
      <c r="DWR240" s="83"/>
      <c r="DWS240" s="83"/>
      <c r="DWT240" s="83"/>
      <c r="DWU240" s="83"/>
      <c r="DWV240" s="83"/>
      <c r="DWW240" s="83"/>
      <c r="DWX240" s="83"/>
      <c r="DWY240" s="83"/>
      <c r="DWZ240" s="83"/>
      <c r="DXA240" s="83"/>
      <c r="DXB240" s="83"/>
      <c r="DXC240" s="83"/>
      <c r="DXD240" s="83"/>
      <c r="DXE240" s="83"/>
      <c r="DXF240" s="83"/>
      <c r="DXG240" s="83"/>
      <c r="DXH240" s="83"/>
      <c r="DXI240" s="83"/>
      <c r="DXJ240" s="83"/>
      <c r="DXK240" s="83"/>
      <c r="DXL240" s="83"/>
      <c r="DXM240" s="83"/>
      <c r="DXN240" s="83"/>
      <c r="DXO240" s="83"/>
      <c r="DXP240" s="83"/>
      <c r="DXQ240" s="83"/>
      <c r="DXR240" s="83"/>
      <c r="DXS240" s="83"/>
      <c r="DXT240" s="83"/>
      <c r="DXU240" s="83"/>
      <c r="DXV240" s="83"/>
      <c r="DXW240" s="83"/>
      <c r="DXX240" s="83"/>
      <c r="DXY240" s="83"/>
      <c r="DXZ240" s="83"/>
      <c r="DYA240" s="83"/>
      <c r="DYB240" s="83"/>
      <c r="DYC240" s="83"/>
      <c r="DYD240" s="83"/>
      <c r="DYE240" s="83"/>
      <c r="DYF240" s="83"/>
      <c r="DYG240" s="83"/>
      <c r="DYH240" s="83"/>
      <c r="DYI240" s="83"/>
      <c r="DYJ240" s="83"/>
      <c r="DYK240" s="83"/>
      <c r="DYL240" s="83"/>
      <c r="DYM240" s="83"/>
      <c r="DYN240" s="83"/>
      <c r="DYO240" s="83"/>
      <c r="DYP240" s="83"/>
      <c r="DYQ240" s="83"/>
      <c r="DYR240" s="83"/>
      <c r="DYS240" s="83"/>
      <c r="DYT240" s="83"/>
      <c r="DYU240" s="83"/>
      <c r="DYV240" s="83"/>
      <c r="DYW240" s="83"/>
      <c r="DYX240" s="83"/>
      <c r="DYY240" s="83"/>
      <c r="DYZ240" s="83"/>
      <c r="DZA240" s="83"/>
      <c r="DZB240" s="83"/>
      <c r="DZC240" s="83"/>
      <c r="DZD240" s="83"/>
      <c r="DZE240" s="83"/>
      <c r="DZF240" s="83"/>
      <c r="DZG240" s="83"/>
      <c r="DZH240" s="83"/>
      <c r="DZI240" s="83"/>
      <c r="DZJ240" s="83"/>
      <c r="DZK240" s="83"/>
      <c r="DZL240" s="83"/>
      <c r="DZM240" s="83"/>
      <c r="DZN240" s="83"/>
      <c r="DZO240" s="83"/>
      <c r="DZP240" s="83"/>
      <c r="DZQ240" s="83"/>
      <c r="DZR240" s="83"/>
      <c r="DZS240" s="83"/>
      <c r="DZT240" s="83"/>
      <c r="DZU240" s="83"/>
      <c r="DZV240" s="83"/>
      <c r="DZW240" s="83"/>
      <c r="DZX240" s="83"/>
      <c r="DZY240" s="83"/>
      <c r="DZZ240" s="83"/>
      <c r="EAA240" s="83"/>
      <c r="EAB240" s="83"/>
      <c r="EAC240" s="83"/>
      <c r="EAD240" s="83"/>
      <c r="EAE240" s="83"/>
      <c r="EAF240" s="83"/>
      <c r="EAG240" s="83"/>
      <c r="EAH240" s="83"/>
      <c r="EAI240" s="83"/>
      <c r="EAJ240" s="83"/>
      <c r="EAK240" s="83"/>
      <c r="EAL240" s="83"/>
      <c r="EAM240" s="83"/>
      <c r="EAN240" s="83"/>
      <c r="EAO240" s="83"/>
      <c r="EAP240" s="83"/>
      <c r="EAQ240" s="83"/>
      <c r="EAR240" s="83"/>
      <c r="EAS240" s="83"/>
      <c r="EAT240" s="83"/>
      <c r="EAU240" s="83"/>
      <c r="EAV240" s="83"/>
      <c r="EAW240" s="83"/>
      <c r="EAX240" s="83"/>
      <c r="EAY240" s="83"/>
      <c r="EAZ240" s="83"/>
      <c r="EBA240" s="83"/>
      <c r="EBB240" s="83"/>
      <c r="EBC240" s="83"/>
      <c r="EBD240" s="83"/>
      <c r="EBE240" s="83"/>
      <c r="EBF240" s="83"/>
      <c r="EBG240" s="83"/>
      <c r="EBH240" s="83"/>
      <c r="EBI240" s="83"/>
      <c r="EBJ240" s="83"/>
      <c r="EBK240" s="83"/>
      <c r="EBL240" s="83"/>
      <c r="EBM240" s="83"/>
      <c r="EBN240" s="83"/>
      <c r="EBO240" s="83"/>
      <c r="EBP240" s="83"/>
      <c r="EBQ240" s="83"/>
      <c r="EBR240" s="83"/>
      <c r="EBS240" s="83"/>
      <c r="EBT240" s="83"/>
      <c r="EBU240" s="83"/>
      <c r="EBV240" s="83"/>
      <c r="EBW240" s="83"/>
      <c r="EBX240" s="83"/>
      <c r="EBY240" s="83"/>
      <c r="EBZ240" s="83"/>
      <c r="ECA240" s="83"/>
      <c r="ECB240" s="83"/>
      <c r="ECC240" s="83"/>
      <c r="ECD240" s="83"/>
      <c r="ECE240" s="83"/>
      <c r="ECF240" s="83"/>
      <c r="ECG240" s="83"/>
      <c r="ECH240" s="83"/>
      <c r="ECI240" s="83"/>
      <c r="ECJ240" s="83"/>
      <c r="ECK240" s="83"/>
      <c r="ECL240" s="83"/>
      <c r="ECM240" s="83"/>
      <c r="ECN240" s="83"/>
      <c r="ECO240" s="83"/>
      <c r="ECP240" s="83"/>
      <c r="ECQ240" s="83"/>
      <c r="ECR240" s="83"/>
      <c r="ECS240" s="83"/>
      <c r="ECT240" s="83"/>
      <c r="ECU240" s="83"/>
      <c r="ECV240" s="83"/>
      <c r="ECW240" s="83"/>
      <c r="ECX240" s="83"/>
      <c r="ECY240" s="83"/>
      <c r="ECZ240" s="83"/>
      <c r="EDA240" s="83"/>
      <c r="EDB240" s="83"/>
      <c r="EDC240" s="83"/>
      <c r="EDD240" s="83"/>
      <c r="EDE240" s="83"/>
      <c r="EDF240" s="83"/>
      <c r="EDG240" s="83"/>
      <c r="EDH240" s="83"/>
      <c r="EDI240" s="83"/>
      <c r="EDJ240" s="83"/>
      <c r="EDK240" s="83"/>
      <c r="EDL240" s="83"/>
      <c r="EDM240" s="83"/>
      <c r="EDN240" s="83"/>
      <c r="EDO240" s="83"/>
      <c r="EDP240" s="83"/>
      <c r="EDQ240" s="83"/>
      <c r="EDR240" s="83"/>
      <c r="EDS240" s="83"/>
      <c r="EDT240" s="83"/>
      <c r="EDU240" s="83"/>
      <c r="EDV240" s="83"/>
      <c r="EDW240" s="83"/>
      <c r="EDX240" s="83"/>
      <c r="EDY240" s="83"/>
      <c r="EDZ240" s="83"/>
      <c r="EEA240" s="83"/>
      <c r="EEB240" s="83"/>
      <c r="EEC240" s="83"/>
      <c r="EED240" s="83"/>
      <c r="EEE240" s="83"/>
      <c r="EEF240" s="83"/>
      <c r="EEG240" s="83"/>
      <c r="EEH240" s="83"/>
      <c r="EEI240" s="83"/>
      <c r="EEJ240" s="83"/>
      <c r="EEK240" s="83"/>
      <c r="EEL240" s="83"/>
      <c r="EEM240" s="83"/>
      <c r="EEN240" s="83"/>
      <c r="EEO240" s="83"/>
      <c r="EEP240" s="83"/>
      <c r="EEQ240" s="83"/>
      <c r="EER240" s="83"/>
      <c r="EES240" s="83"/>
      <c r="EET240" s="83"/>
      <c r="EEU240" s="83"/>
      <c r="EEV240" s="83"/>
      <c r="EEW240" s="83"/>
      <c r="EEX240" s="83"/>
      <c r="EEY240" s="83"/>
      <c r="EEZ240" s="83"/>
      <c r="EFA240" s="83"/>
      <c r="EFB240" s="83"/>
      <c r="EFC240" s="83"/>
      <c r="EFD240" s="83"/>
      <c r="EFE240" s="83"/>
      <c r="EFF240" s="83"/>
      <c r="EFG240" s="83"/>
      <c r="EFH240" s="83"/>
      <c r="EFI240" s="83"/>
      <c r="EFJ240" s="83"/>
      <c r="EFK240" s="83"/>
      <c r="EFL240" s="83"/>
      <c r="EFM240" s="83"/>
      <c r="EFN240" s="83"/>
      <c r="EFO240" s="83"/>
      <c r="EFP240" s="83"/>
      <c r="EFQ240" s="83"/>
      <c r="EFR240" s="83"/>
      <c r="EFS240" s="83"/>
      <c r="EFT240" s="83"/>
      <c r="EFU240" s="83"/>
      <c r="EFV240" s="83"/>
      <c r="EFW240" s="83"/>
      <c r="EFX240" s="83"/>
      <c r="EFY240" s="83"/>
      <c r="EFZ240" s="83"/>
      <c r="EGA240" s="83"/>
      <c r="EGB240" s="83"/>
      <c r="EGC240" s="83"/>
      <c r="EGD240" s="83"/>
      <c r="EGE240" s="83"/>
      <c r="EGF240" s="83"/>
      <c r="EGG240" s="83"/>
      <c r="EGH240" s="83"/>
      <c r="EGI240" s="83"/>
      <c r="EGJ240" s="83"/>
      <c r="EGK240" s="83"/>
      <c r="EGL240" s="83"/>
      <c r="EGM240" s="83"/>
      <c r="EGN240" s="83"/>
      <c r="EGO240" s="83"/>
      <c r="EGP240" s="83"/>
      <c r="EGQ240" s="83"/>
      <c r="EGR240" s="83"/>
      <c r="EGS240" s="83"/>
      <c r="EGT240" s="83"/>
      <c r="EGU240" s="83"/>
      <c r="EGV240" s="83"/>
      <c r="EGW240" s="83"/>
      <c r="EGX240" s="83"/>
      <c r="EGY240" s="83"/>
      <c r="EGZ240" s="83"/>
      <c r="EHA240" s="83"/>
      <c r="EHB240" s="83"/>
      <c r="EHC240" s="83"/>
      <c r="EHD240" s="83"/>
      <c r="EHE240" s="83"/>
      <c r="EHF240" s="83"/>
      <c r="EHG240" s="83"/>
      <c r="EHH240" s="83"/>
      <c r="EHI240" s="83"/>
      <c r="EHJ240" s="83"/>
      <c r="EHK240" s="83"/>
      <c r="EHL240" s="83"/>
      <c r="EHM240" s="83"/>
      <c r="EHN240" s="83"/>
      <c r="EHO240" s="83"/>
      <c r="EHP240" s="83"/>
      <c r="EHQ240" s="83"/>
      <c r="EHR240" s="83"/>
      <c r="EHS240" s="83"/>
      <c r="EHT240" s="83"/>
      <c r="EHU240" s="83"/>
      <c r="EHV240" s="83"/>
      <c r="EHW240" s="83"/>
      <c r="EHX240" s="83"/>
      <c r="EHY240" s="83"/>
      <c r="EHZ240" s="83"/>
      <c r="EIA240" s="83"/>
      <c r="EIB240" s="83"/>
      <c r="EIC240" s="83"/>
      <c r="EID240" s="83"/>
      <c r="EIE240" s="83"/>
      <c r="EIF240" s="83"/>
      <c r="EIG240" s="83"/>
      <c r="EIH240" s="83"/>
      <c r="EII240" s="83"/>
      <c r="EIJ240" s="83"/>
      <c r="EIK240" s="83"/>
      <c r="EIL240" s="83"/>
      <c r="EIM240" s="83"/>
      <c r="EIN240" s="83"/>
    </row>
    <row r="241" spans="1:3628" customFormat="1" ht="7.5" customHeight="1" x14ac:dyDescent="0.25">
      <c r="A241" s="6"/>
      <c r="B241" s="49"/>
      <c r="C241" s="49"/>
      <c r="D241" s="92"/>
      <c r="E241" s="49"/>
      <c r="F241" s="49"/>
      <c r="G241" s="49"/>
      <c r="H241" s="49"/>
      <c r="I241" s="49"/>
      <c r="J241" s="49"/>
      <c r="K241" s="49"/>
      <c r="L241" s="49"/>
    </row>
    <row r="242" spans="1:3628" s="28" customFormat="1" x14ac:dyDescent="0.25">
      <c r="A242" s="24" t="s">
        <v>176</v>
      </c>
      <c r="B242" s="93"/>
      <c r="C242" s="93"/>
      <c r="D242" s="94"/>
      <c r="E242" s="93"/>
      <c r="F242" s="93"/>
      <c r="G242" s="93"/>
      <c r="H242" s="49"/>
      <c r="I242" s="93"/>
      <c r="J242" s="93"/>
      <c r="K242" s="93"/>
      <c r="L242" s="49"/>
    </row>
    <row r="243" spans="1:3628" customFormat="1" x14ac:dyDescent="0.25">
      <c r="A243" s="35" t="str">
        <f>A235</f>
        <v>Balance brought forward from 2022-2023Administration</v>
      </c>
      <c r="B243" s="118"/>
      <c r="C243" s="118"/>
      <c r="D243" s="119"/>
      <c r="E243" s="118"/>
      <c r="F243" s="118"/>
      <c r="G243" s="95">
        <v>1499</v>
      </c>
      <c r="H243" s="49"/>
      <c r="I243" s="118"/>
      <c r="J243" s="118"/>
      <c r="K243" s="95"/>
      <c r="L243" s="49"/>
    </row>
    <row r="244" spans="1:3628" customFormat="1" x14ac:dyDescent="0.25">
      <c r="A244" s="160" t="s">
        <v>177</v>
      </c>
      <c r="B244" s="161"/>
      <c r="C244" s="161">
        <v>0</v>
      </c>
      <c r="D244" s="162"/>
      <c r="E244" s="56">
        <v>0</v>
      </c>
      <c r="F244" s="56">
        <v>1499</v>
      </c>
      <c r="G244" s="163"/>
      <c r="H244" s="49"/>
      <c r="I244" s="161">
        <v>0</v>
      </c>
      <c r="J244" s="161"/>
      <c r="K244" s="163"/>
      <c r="L244" s="49"/>
    </row>
    <row r="245" spans="1:3628" customFormat="1" ht="18.75" thickBot="1" x14ac:dyDescent="0.3">
      <c r="A245" s="63"/>
      <c r="B245" s="56"/>
      <c r="C245" s="56"/>
      <c r="D245" s="78"/>
      <c r="E245" s="56"/>
      <c r="F245" s="56"/>
      <c r="G245" s="56"/>
      <c r="H245" s="49"/>
      <c r="I245" s="56"/>
      <c r="J245" s="56"/>
      <c r="K245" s="56"/>
      <c r="L245" s="49"/>
    </row>
    <row r="246" spans="1:3628" s="103" customFormat="1" ht="19.5" thickTop="1" thickBot="1" x14ac:dyDescent="0.3">
      <c r="A246" s="101" t="s">
        <v>178</v>
      </c>
      <c r="B246" s="102">
        <f>SUM(B243)</f>
        <v>0</v>
      </c>
      <c r="C246" s="102">
        <f t="shared" ref="C246:D246" si="24">SUM(C243)</f>
        <v>0</v>
      </c>
      <c r="D246" s="102">
        <f t="shared" si="24"/>
        <v>0</v>
      </c>
      <c r="E246" s="102">
        <f>SUM(E244:E245)</f>
        <v>0</v>
      </c>
      <c r="F246" s="102">
        <f>SUM(F244:F245)</f>
        <v>1499</v>
      </c>
      <c r="G246" s="102">
        <f>G243+E246-F246</f>
        <v>0</v>
      </c>
      <c r="H246" s="120"/>
      <c r="I246" s="102">
        <f t="shared" ref="I246:J246" si="25">SUM(I243)</f>
        <v>0</v>
      </c>
      <c r="J246" s="102">
        <f t="shared" si="25"/>
        <v>0</v>
      </c>
      <c r="K246" s="102">
        <f>G246+I246-J246</f>
        <v>0</v>
      </c>
      <c r="L246" s="82">
        <f>I246-J246</f>
        <v>0</v>
      </c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83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  <c r="DJ246" s="83"/>
      <c r="DK246" s="83"/>
      <c r="DL246" s="83"/>
      <c r="DM246" s="83"/>
      <c r="DN246" s="83"/>
      <c r="DO246" s="83"/>
      <c r="DP246" s="83"/>
      <c r="DQ246" s="83"/>
      <c r="DR246" s="83"/>
      <c r="DS246" s="83"/>
      <c r="DT246" s="83"/>
      <c r="DU246" s="83"/>
      <c r="DV246" s="83"/>
      <c r="DW246" s="83"/>
      <c r="DX246" s="83"/>
      <c r="DY246" s="83"/>
      <c r="DZ246" s="83"/>
      <c r="EA246" s="83"/>
      <c r="EB246" s="83"/>
      <c r="EC246" s="83"/>
      <c r="ED246" s="83"/>
      <c r="EE246" s="83"/>
      <c r="EF246" s="83"/>
      <c r="EG246" s="83"/>
      <c r="EH246" s="83"/>
      <c r="EI246" s="83"/>
      <c r="EJ246" s="83"/>
      <c r="EK246" s="83"/>
      <c r="EL246" s="83"/>
      <c r="EM246" s="83"/>
      <c r="EN246" s="83"/>
      <c r="EO246" s="83"/>
      <c r="EP246" s="83"/>
      <c r="EQ246" s="83"/>
      <c r="ER246" s="83"/>
      <c r="ES246" s="83"/>
      <c r="ET246" s="83"/>
      <c r="EU246" s="83"/>
      <c r="EV246" s="83"/>
      <c r="EW246" s="83"/>
      <c r="EX246" s="83"/>
      <c r="EY246" s="83"/>
      <c r="EZ246" s="83"/>
      <c r="FA246" s="83"/>
      <c r="FB246" s="83"/>
      <c r="FC246" s="83"/>
      <c r="FD246" s="83"/>
      <c r="FE246" s="83"/>
      <c r="FF246" s="83"/>
      <c r="FG246" s="83"/>
      <c r="FH246" s="83"/>
      <c r="FI246" s="83"/>
      <c r="FJ246" s="83"/>
      <c r="FK246" s="83"/>
      <c r="FL246" s="83"/>
      <c r="FM246" s="83"/>
      <c r="FN246" s="83"/>
      <c r="FO246" s="83"/>
      <c r="FP246" s="83"/>
      <c r="FQ246" s="83"/>
      <c r="FR246" s="83"/>
      <c r="FS246" s="83"/>
      <c r="FT246" s="83"/>
      <c r="FU246" s="83"/>
      <c r="FV246" s="83"/>
      <c r="FW246" s="83"/>
      <c r="FX246" s="83"/>
      <c r="FY246" s="83"/>
      <c r="FZ246" s="83"/>
      <c r="GA246" s="83"/>
      <c r="GB246" s="83"/>
      <c r="GC246" s="83"/>
      <c r="GD246" s="83"/>
      <c r="GE246" s="83"/>
      <c r="GF246" s="83"/>
      <c r="GG246" s="83"/>
      <c r="GH246" s="83"/>
      <c r="GI246" s="83"/>
      <c r="GJ246" s="83"/>
      <c r="GK246" s="83"/>
      <c r="GL246" s="83"/>
      <c r="GM246" s="83"/>
      <c r="GN246" s="83"/>
      <c r="GO246" s="83"/>
      <c r="GP246" s="83"/>
      <c r="GQ246" s="83"/>
      <c r="GR246" s="83"/>
      <c r="GS246" s="83"/>
      <c r="GT246" s="83"/>
      <c r="GU246" s="83"/>
      <c r="GV246" s="83"/>
      <c r="GW246" s="83"/>
      <c r="GX246" s="83"/>
      <c r="GY246" s="83"/>
      <c r="GZ246" s="83"/>
      <c r="HA246" s="83"/>
      <c r="HB246" s="83"/>
      <c r="HC246" s="83"/>
      <c r="HD246" s="83"/>
      <c r="HE246" s="83"/>
      <c r="HF246" s="83"/>
      <c r="HG246" s="83"/>
      <c r="HH246" s="83"/>
      <c r="HI246" s="83"/>
      <c r="HJ246" s="83"/>
      <c r="HK246" s="83"/>
      <c r="HL246" s="83"/>
      <c r="HM246" s="83"/>
      <c r="HN246" s="83"/>
      <c r="HO246" s="83"/>
      <c r="HP246" s="83"/>
      <c r="HQ246" s="83"/>
      <c r="HR246" s="83"/>
      <c r="HS246" s="83"/>
      <c r="HT246" s="83"/>
      <c r="HU246" s="83"/>
      <c r="HV246" s="83"/>
      <c r="HW246" s="83"/>
      <c r="HX246" s="83"/>
      <c r="HY246" s="83"/>
      <c r="HZ246" s="83"/>
      <c r="IA246" s="83"/>
      <c r="IB246" s="83"/>
      <c r="IC246" s="83"/>
      <c r="ID246" s="83"/>
      <c r="IE246" s="83"/>
      <c r="IF246" s="83"/>
      <c r="IG246" s="83"/>
      <c r="IH246" s="83"/>
      <c r="II246" s="83"/>
      <c r="IJ246" s="83"/>
      <c r="IK246" s="83"/>
      <c r="IL246" s="83"/>
      <c r="IM246" s="83"/>
      <c r="IN246" s="83"/>
      <c r="IO246" s="83"/>
      <c r="IP246" s="83"/>
      <c r="IQ246" s="83"/>
      <c r="IR246" s="83"/>
      <c r="IS246" s="83"/>
      <c r="IT246" s="83"/>
      <c r="IU246" s="83"/>
      <c r="IV246" s="83"/>
      <c r="IW246" s="83"/>
      <c r="IX246" s="83"/>
      <c r="IY246" s="83"/>
      <c r="IZ246" s="83"/>
      <c r="JA246" s="83"/>
      <c r="JB246" s="83"/>
      <c r="JC246" s="83"/>
      <c r="JD246" s="83"/>
      <c r="JE246" s="83"/>
      <c r="JF246" s="83"/>
      <c r="JG246" s="83"/>
      <c r="JH246" s="83"/>
      <c r="JI246" s="83"/>
      <c r="JJ246" s="83"/>
      <c r="JK246" s="83"/>
      <c r="JL246" s="83"/>
      <c r="JM246" s="83"/>
      <c r="JN246" s="83"/>
      <c r="JO246" s="83"/>
      <c r="JP246" s="83"/>
      <c r="JQ246" s="83"/>
      <c r="JR246" s="83"/>
      <c r="JS246" s="83"/>
      <c r="JT246" s="83"/>
      <c r="JU246" s="83"/>
      <c r="JV246" s="83"/>
      <c r="JW246" s="83"/>
      <c r="JX246" s="83"/>
      <c r="JY246" s="83"/>
      <c r="JZ246" s="83"/>
      <c r="KA246" s="83"/>
      <c r="KB246" s="83"/>
      <c r="KC246" s="83"/>
      <c r="KD246" s="83"/>
      <c r="KE246" s="83"/>
      <c r="KF246" s="83"/>
      <c r="KG246" s="83"/>
      <c r="KH246" s="83"/>
      <c r="KI246" s="83"/>
      <c r="KJ246" s="83"/>
      <c r="KK246" s="83"/>
      <c r="KL246" s="83"/>
      <c r="KM246" s="83"/>
      <c r="KN246" s="83"/>
      <c r="KO246" s="83"/>
      <c r="KP246" s="83"/>
      <c r="KQ246" s="83"/>
      <c r="KR246" s="83"/>
      <c r="KS246" s="83"/>
      <c r="KT246" s="83"/>
      <c r="KU246" s="83"/>
      <c r="KV246" s="83"/>
      <c r="KW246" s="83"/>
      <c r="KX246" s="83"/>
      <c r="KY246" s="83"/>
      <c r="KZ246" s="83"/>
      <c r="LA246" s="83"/>
      <c r="LB246" s="83"/>
      <c r="LC246" s="83"/>
      <c r="LD246" s="83"/>
      <c r="LE246" s="83"/>
      <c r="LF246" s="83"/>
      <c r="LG246" s="83"/>
      <c r="LH246" s="83"/>
      <c r="LI246" s="83"/>
      <c r="LJ246" s="83"/>
      <c r="LK246" s="83"/>
      <c r="LL246" s="83"/>
      <c r="LM246" s="83"/>
      <c r="LN246" s="83"/>
      <c r="LO246" s="83"/>
      <c r="LP246" s="83"/>
      <c r="LQ246" s="83"/>
      <c r="LR246" s="83"/>
      <c r="LS246" s="83"/>
      <c r="LT246" s="83"/>
      <c r="LU246" s="83"/>
      <c r="LV246" s="83"/>
      <c r="LW246" s="83"/>
      <c r="LX246" s="83"/>
      <c r="LY246" s="83"/>
      <c r="LZ246" s="83"/>
      <c r="MA246" s="83"/>
      <c r="MB246" s="83"/>
      <c r="MC246" s="83"/>
      <c r="MD246" s="83"/>
      <c r="ME246" s="83"/>
      <c r="MF246" s="83"/>
      <c r="MG246" s="83"/>
      <c r="MH246" s="83"/>
      <c r="MI246" s="83"/>
      <c r="MJ246" s="83"/>
      <c r="MK246" s="83"/>
      <c r="ML246" s="83"/>
      <c r="MM246" s="83"/>
      <c r="MN246" s="83"/>
      <c r="MO246" s="83"/>
      <c r="MP246" s="83"/>
      <c r="MQ246" s="83"/>
      <c r="MR246" s="83"/>
      <c r="MS246" s="83"/>
      <c r="MT246" s="83"/>
      <c r="MU246" s="83"/>
      <c r="MV246" s="83"/>
      <c r="MW246" s="83"/>
      <c r="MX246" s="83"/>
      <c r="MY246" s="83"/>
      <c r="MZ246" s="83"/>
      <c r="NA246" s="83"/>
      <c r="NB246" s="83"/>
      <c r="NC246" s="83"/>
      <c r="ND246" s="83"/>
      <c r="NE246" s="83"/>
      <c r="NF246" s="83"/>
      <c r="NG246" s="83"/>
      <c r="NH246" s="83"/>
      <c r="NI246" s="83"/>
      <c r="NJ246" s="83"/>
      <c r="NK246" s="83"/>
      <c r="NL246" s="83"/>
      <c r="NM246" s="83"/>
      <c r="NN246" s="83"/>
      <c r="NO246" s="83"/>
      <c r="NP246" s="83"/>
      <c r="NQ246" s="83"/>
      <c r="NR246" s="83"/>
      <c r="NS246" s="83"/>
      <c r="NT246" s="83"/>
      <c r="NU246" s="83"/>
      <c r="NV246" s="83"/>
      <c r="NW246" s="83"/>
      <c r="NX246" s="83"/>
      <c r="NY246" s="83"/>
      <c r="NZ246" s="83"/>
      <c r="OA246" s="83"/>
      <c r="OB246" s="83"/>
      <c r="OC246" s="83"/>
      <c r="OD246" s="83"/>
      <c r="OE246" s="83"/>
      <c r="OF246" s="83"/>
      <c r="OG246" s="83"/>
      <c r="OH246" s="83"/>
      <c r="OI246" s="83"/>
      <c r="OJ246" s="83"/>
      <c r="OK246" s="83"/>
      <c r="OL246" s="83"/>
      <c r="OM246" s="83"/>
      <c r="ON246" s="83"/>
      <c r="OO246" s="83"/>
      <c r="OP246" s="83"/>
      <c r="OQ246" s="83"/>
      <c r="OR246" s="83"/>
      <c r="OS246" s="83"/>
      <c r="OT246" s="83"/>
      <c r="OU246" s="83"/>
      <c r="OV246" s="83"/>
      <c r="OW246" s="83"/>
      <c r="OX246" s="83"/>
      <c r="OY246" s="83"/>
      <c r="OZ246" s="83"/>
      <c r="PA246" s="83"/>
      <c r="PB246" s="83"/>
      <c r="PC246" s="83"/>
      <c r="PD246" s="83"/>
      <c r="PE246" s="83"/>
      <c r="PF246" s="83"/>
      <c r="PG246" s="83"/>
      <c r="PH246" s="83"/>
      <c r="PI246" s="83"/>
      <c r="PJ246" s="83"/>
      <c r="PK246" s="83"/>
      <c r="PL246" s="83"/>
      <c r="PM246" s="83"/>
      <c r="PN246" s="83"/>
      <c r="PO246" s="83"/>
      <c r="PP246" s="83"/>
      <c r="PQ246" s="83"/>
      <c r="PR246" s="83"/>
      <c r="PS246" s="83"/>
      <c r="PT246" s="83"/>
      <c r="PU246" s="83"/>
      <c r="PV246" s="83"/>
      <c r="PW246" s="83"/>
      <c r="PX246" s="83"/>
      <c r="PY246" s="83"/>
      <c r="PZ246" s="83"/>
      <c r="QA246" s="83"/>
      <c r="QB246" s="83"/>
      <c r="QC246" s="83"/>
      <c r="QD246" s="83"/>
      <c r="QE246" s="83"/>
      <c r="QF246" s="83"/>
      <c r="QG246" s="83"/>
      <c r="QH246" s="83"/>
      <c r="QI246" s="83"/>
      <c r="QJ246" s="83"/>
      <c r="QK246" s="83"/>
      <c r="QL246" s="83"/>
      <c r="QM246" s="83"/>
      <c r="QN246" s="83"/>
      <c r="QO246" s="83"/>
      <c r="QP246" s="83"/>
      <c r="QQ246" s="83"/>
      <c r="QR246" s="83"/>
      <c r="QS246" s="83"/>
      <c r="QT246" s="83"/>
      <c r="QU246" s="83"/>
      <c r="QV246" s="83"/>
      <c r="QW246" s="83"/>
      <c r="QX246" s="83"/>
      <c r="QY246" s="83"/>
      <c r="QZ246" s="83"/>
      <c r="RA246" s="83"/>
      <c r="RB246" s="83"/>
      <c r="RC246" s="83"/>
      <c r="RD246" s="83"/>
      <c r="RE246" s="83"/>
      <c r="RF246" s="83"/>
      <c r="RG246" s="83"/>
      <c r="RH246" s="83"/>
      <c r="RI246" s="83"/>
      <c r="RJ246" s="83"/>
      <c r="RK246" s="83"/>
      <c r="RL246" s="83"/>
      <c r="RM246" s="83"/>
      <c r="RN246" s="83"/>
      <c r="RO246" s="83"/>
      <c r="RP246" s="83"/>
      <c r="RQ246" s="83"/>
      <c r="RR246" s="83"/>
      <c r="RS246" s="83"/>
      <c r="RT246" s="83"/>
      <c r="RU246" s="83"/>
      <c r="RV246" s="83"/>
      <c r="RW246" s="83"/>
      <c r="RX246" s="83"/>
      <c r="RY246" s="83"/>
      <c r="RZ246" s="83"/>
      <c r="SA246" s="83"/>
      <c r="SB246" s="83"/>
      <c r="SC246" s="83"/>
      <c r="SD246" s="83"/>
      <c r="SE246" s="83"/>
      <c r="SF246" s="83"/>
      <c r="SG246" s="83"/>
      <c r="SH246" s="83"/>
      <c r="SI246" s="83"/>
      <c r="SJ246" s="83"/>
      <c r="SK246" s="83"/>
      <c r="SL246" s="83"/>
      <c r="SM246" s="83"/>
      <c r="SN246" s="83"/>
      <c r="SO246" s="83"/>
      <c r="SP246" s="83"/>
      <c r="SQ246" s="83"/>
      <c r="SR246" s="83"/>
      <c r="SS246" s="83"/>
      <c r="ST246" s="83"/>
      <c r="SU246" s="83"/>
      <c r="SV246" s="83"/>
      <c r="SW246" s="83"/>
      <c r="SX246" s="83"/>
      <c r="SY246" s="83"/>
      <c r="SZ246" s="83"/>
      <c r="TA246" s="83"/>
      <c r="TB246" s="83"/>
      <c r="TC246" s="83"/>
      <c r="TD246" s="83"/>
      <c r="TE246" s="83"/>
      <c r="TF246" s="83"/>
      <c r="TG246" s="83"/>
      <c r="TH246" s="83"/>
      <c r="TI246" s="83"/>
      <c r="TJ246" s="83"/>
      <c r="TK246" s="83"/>
      <c r="TL246" s="83"/>
      <c r="TM246" s="83"/>
      <c r="TN246" s="83"/>
      <c r="TO246" s="83"/>
      <c r="TP246" s="83"/>
      <c r="TQ246" s="83"/>
      <c r="TR246" s="83"/>
      <c r="TS246" s="83"/>
      <c r="TT246" s="83"/>
      <c r="TU246" s="83"/>
      <c r="TV246" s="83"/>
      <c r="TW246" s="83"/>
      <c r="TX246" s="83"/>
      <c r="TY246" s="83"/>
      <c r="TZ246" s="83"/>
      <c r="UA246" s="83"/>
      <c r="UB246" s="83"/>
      <c r="UC246" s="83"/>
      <c r="UD246" s="83"/>
      <c r="UE246" s="83"/>
      <c r="UF246" s="83"/>
      <c r="UG246" s="83"/>
      <c r="UH246" s="83"/>
      <c r="UI246" s="83"/>
      <c r="UJ246" s="83"/>
      <c r="UK246" s="83"/>
      <c r="UL246" s="83"/>
      <c r="UM246" s="83"/>
      <c r="UN246" s="83"/>
      <c r="UO246" s="83"/>
      <c r="UP246" s="83"/>
      <c r="UQ246" s="83"/>
      <c r="UR246" s="83"/>
      <c r="US246" s="83"/>
      <c r="UT246" s="83"/>
      <c r="UU246" s="83"/>
      <c r="UV246" s="83"/>
      <c r="UW246" s="83"/>
      <c r="UX246" s="83"/>
      <c r="UY246" s="83"/>
      <c r="UZ246" s="83"/>
      <c r="VA246" s="83"/>
      <c r="VB246" s="83"/>
      <c r="VC246" s="83"/>
      <c r="VD246" s="83"/>
      <c r="VE246" s="83"/>
      <c r="VF246" s="83"/>
      <c r="VG246" s="83"/>
      <c r="VH246" s="83"/>
      <c r="VI246" s="83"/>
      <c r="VJ246" s="83"/>
      <c r="VK246" s="83"/>
      <c r="VL246" s="83"/>
      <c r="VM246" s="83"/>
      <c r="VN246" s="83"/>
      <c r="VO246" s="83"/>
      <c r="VP246" s="83"/>
      <c r="VQ246" s="83"/>
      <c r="VR246" s="83"/>
      <c r="VS246" s="83"/>
      <c r="VT246" s="83"/>
      <c r="VU246" s="83"/>
      <c r="VV246" s="83"/>
      <c r="VW246" s="83"/>
      <c r="VX246" s="83"/>
      <c r="VY246" s="83"/>
      <c r="VZ246" s="83"/>
      <c r="WA246" s="83"/>
      <c r="WB246" s="83"/>
      <c r="WC246" s="83"/>
      <c r="WD246" s="83"/>
      <c r="WE246" s="83"/>
      <c r="WF246" s="83"/>
      <c r="WG246" s="83"/>
      <c r="WH246" s="83"/>
      <c r="WI246" s="83"/>
      <c r="WJ246" s="83"/>
      <c r="WK246" s="83"/>
      <c r="WL246" s="83"/>
      <c r="WM246" s="83"/>
      <c r="WN246" s="83"/>
      <c r="WO246" s="83"/>
      <c r="WP246" s="83"/>
      <c r="WQ246" s="83"/>
      <c r="WR246" s="83"/>
      <c r="WS246" s="83"/>
      <c r="WT246" s="83"/>
      <c r="WU246" s="83"/>
      <c r="WV246" s="83"/>
      <c r="WW246" s="83"/>
      <c r="WX246" s="83"/>
      <c r="WY246" s="83"/>
      <c r="WZ246" s="83"/>
      <c r="XA246" s="83"/>
      <c r="XB246" s="83"/>
      <c r="XC246" s="83"/>
      <c r="XD246" s="83"/>
      <c r="XE246" s="83"/>
      <c r="XF246" s="83"/>
      <c r="XG246" s="83"/>
      <c r="XH246" s="83"/>
      <c r="XI246" s="83"/>
      <c r="XJ246" s="83"/>
      <c r="XK246" s="83"/>
      <c r="XL246" s="83"/>
      <c r="XM246" s="83"/>
      <c r="XN246" s="83"/>
      <c r="XO246" s="83"/>
      <c r="XP246" s="83"/>
      <c r="XQ246" s="83"/>
      <c r="XR246" s="83"/>
      <c r="XS246" s="83"/>
      <c r="XT246" s="83"/>
      <c r="XU246" s="83"/>
      <c r="XV246" s="83"/>
      <c r="XW246" s="83"/>
      <c r="XX246" s="83"/>
      <c r="XY246" s="83"/>
      <c r="XZ246" s="83"/>
      <c r="YA246" s="83"/>
      <c r="YB246" s="83"/>
      <c r="YC246" s="83"/>
      <c r="YD246" s="83"/>
      <c r="YE246" s="83"/>
      <c r="YF246" s="83"/>
      <c r="YG246" s="83"/>
      <c r="YH246" s="83"/>
      <c r="YI246" s="83"/>
      <c r="YJ246" s="83"/>
      <c r="YK246" s="83"/>
      <c r="YL246" s="83"/>
      <c r="YM246" s="83"/>
      <c r="YN246" s="83"/>
      <c r="YO246" s="83"/>
      <c r="YP246" s="83"/>
      <c r="YQ246" s="83"/>
      <c r="YR246" s="83"/>
      <c r="YS246" s="83"/>
      <c r="YT246" s="83"/>
      <c r="YU246" s="83"/>
      <c r="YV246" s="83"/>
      <c r="YW246" s="83"/>
      <c r="YX246" s="83"/>
      <c r="YY246" s="83"/>
      <c r="YZ246" s="83"/>
      <c r="ZA246" s="83"/>
      <c r="ZB246" s="83"/>
      <c r="ZC246" s="83"/>
      <c r="ZD246" s="83"/>
      <c r="ZE246" s="83"/>
      <c r="ZF246" s="83"/>
      <c r="ZG246" s="83"/>
      <c r="ZH246" s="83"/>
      <c r="ZI246" s="83"/>
      <c r="ZJ246" s="83"/>
      <c r="ZK246" s="83"/>
      <c r="ZL246" s="83"/>
      <c r="ZM246" s="83"/>
      <c r="ZN246" s="83"/>
      <c r="ZO246" s="83"/>
      <c r="ZP246" s="83"/>
      <c r="ZQ246" s="83"/>
      <c r="ZR246" s="83"/>
      <c r="ZS246" s="83"/>
      <c r="ZT246" s="83"/>
      <c r="ZU246" s="83"/>
      <c r="ZV246" s="83"/>
      <c r="ZW246" s="83"/>
      <c r="ZX246" s="83"/>
      <c r="ZY246" s="83"/>
      <c r="ZZ246" s="83"/>
      <c r="AAA246" s="83"/>
      <c r="AAB246" s="83"/>
      <c r="AAC246" s="83"/>
      <c r="AAD246" s="83"/>
      <c r="AAE246" s="83"/>
      <c r="AAF246" s="83"/>
      <c r="AAG246" s="83"/>
      <c r="AAH246" s="83"/>
      <c r="AAI246" s="83"/>
      <c r="AAJ246" s="83"/>
      <c r="AAK246" s="83"/>
      <c r="AAL246" s="83"/>
      <c r="AAM246" s="83"/>
      <c r="AAN246" s="83"/>
      <c r="AAO246" s="83"/>
      <c r="AAP246" s="83"/>
      <c r="AAQ246" s="83"/>
      <c r="AAR246" s="83"/>
      <c r="AAS246" s="83"/>
      <c r="AAT246" s="83"/>
      <c r="AAU246" s="83"/>
      <c r="AAV246" s="83"/>
      <c r="AAW246" s="83"/>
      <c r="AAX246" s="83"/>
      <c r="AAY246" s="83"/>
      <c r="AAZ246" s="83"/>
      <c r="ABA246" s="83"/>
      <c r="ABB246" s="83"/>
      <c r="ABC246" s="83"/>
      <c r="ABD246" s="83"/>
      <c r="ABE246" s="83"/>
      <c r="ABF246" s="83"/>
      <c r="ABG246" s="83"/>
      <c r="ABH246" s="83"/>
      <c r="ABI246" s="83"/>
      <c r="ABJ246" s="83"/>
      <c r="ABK246" s="83"/>
      <c r="ABL246" s="83"/>
      <c r="ABM246" s="83"/>
      <c r="ABN246" s="83"/>
      <c r="ABO246" s="83"/>
      <c r="ABP246" s="83"/>
      <c r="ABQ246" s="83"/>
      <c r="ABR246" s="83"/>
      <c r="ABS246" s="83"/>
      <c r="ABT246" s="83"/>
      <c r="ABU246" s="83"/>
      <c r="ABV246" s="83"/>
      <c r="ABW246" s="83"/>
      <c r="ABX246" s="83"/>
      <c r="ABY246" s="83"/>
      <c r="ABZ246" s="83"/>
      <c r="ACA246" s="83"/>
      <c r="ACB246" s="83"/>
      <c r="ACC246" s="83"/>
      <c r="ACD246" s="83"/>
      <c r="ACE246" s="83"/>
      <c r="ACF246" s="83"/>
      <c r="ACG246" s="83"/>
      <c r="ACH246" s="83"/>
      <c r="ACI246" s="83"/>
      <c r="ACJ246" s="83"/>
      <c r="ACK246" s="83"/>
      <c r="ACL246" s="83"/>
      <c r="ACM246" s="83"/>
      <c r="ACN246" s="83"/>
      <c r="ACO246" s="83"/>
      <c r="ACP246" s="83"/>
      <c r="ACQ246" s="83"/>
      <c r="ACR246" s="83"/>
      <c r="ACS246" s="83"/>
      <c r="ACT246" s="83"/>
      <c r="ACU246" s="83"/>
      <c r="ACV246" s="83"/>
      <c r="ACW246" s="83"/>
      <c r="ACX246" s="83"/>
      <c r="ACY246" s="83"/>
      <c r="ACZ246" s="83"/>
      <c r="ADA246" s="83"/>
      <c r="ADB246" s="83"/>
      <c r="ADC246" s="83"/>
      <c r="ADD246" s="83"/>
      <c r="ADE246" s="83"/>
      <c r="ADF246" s="83"/>
      <c r="ADG246" s="83"/>
      <c r="ADH246" s="83"/>
      <c r="ADI246" s="83"/>
      <c r="ADJ246" s="83"/>
      <c r="ADK246" s="83"/>
      <c r="ADL246" s="83"/>
      <c r="ADM246" s="83"/>
      <c r="ADN246" s="83"/>
      <c r="ADO246" s="83"/>
      <c r="ADP246" s="83"/>
      <c r="ADQ246" s="83"/>
      <c r="ADR246" s="83"/>
      <c r="ADS246" s="83"/>
      <c r="ADT246" s="83"/>
      <c r="ADU246" s="83"/>
      <c r="ADV246" s="83"/>
      <c r="ADW246" s="83"/>
      <c r="ADX246" s="83"/>
      <c r="ADY246" s="83"/>
      <c r="ADZ246" s="83"/>
      <c r="AEA246" s="83"/>
      <c r="AEB246" s="83"/>
      <c r="AEC246" s="83"/>
      <c r="AED246" s="83"/>
      <c r="AEE246" s="83"/>
      <c r="AEF246" s="83"/>
      <c r="AEG246" s="83"/>
      <c r="AEH246" s="83"/>
      <c r="AEI246" s="83"/>
      <c r="AEJ246" s="83"/>
      <c r="AEK246" s="83"/>
      <c r="AEL246" s="83"/>
      <c r="AEM246" s="83"/>
      <c r="AEN246" s="83"/>
      <c r="AEO246" s="83"/>
      <c r="AEP246" s="83"/>
      <c r="AEQ246" s="83"/>
      <c r="AER246" s="83"/>
      <c r="AES246" s="83"/>
      <c r="AET246" s="83"/>
      <c r="AEU246" s="83"/>
      <c r="AEV246" s="83"/>
      <c r="AEW246" s="83"/>
      <c r="AEX246" s="83"/>
      <c r="AEY246" s="83"/>
      <c r="AEZ246" s="83"/>
      <c r="AFA246" s="83"/>
      <c r="AFB246" s="83"/>
      <c r="AFC246" s="83"/>
      <c r="AFD246" s="83"/>
      <c r="AFE246" s="83"/>
      <c r="AFF246" s="83"/>
      <c r="AFG246" s="83"/>
      <c r="AFH246" s="83"/>
      <c r="AFI246" s="83"/>
      <c r="AFJ246" s="83"/>
      <c r="AFK246" s="83"/>
      <c r="AFL246" s="83"/>
      <c r="AFM246" s="83"/>
      <c r="AFN246" s="83"/>
      <c r="AFO246" s="83"/>
      <c r="AFP246" s="83"/>
      <c r="AFQ246" s="83"/>
      <c r="AFR246" s="83"/>
      <c r="AFS246" s="83"/>
      <c r="AFT246" s="83"/>
      <c r="AFU246" s="83"/>
      <c r="AFV246" s="83"/>
      <c r="AFW246" s="83"/>
      <c r="AFX246" s="83"/>
      <c r="AFY246" s="83"/>
      <c r="AFZ246" s="83"/>
      <c r="AGA246" s="83"/>
      <c r="AGB246" s="83"/>
      <c r="AGC246" s="83"/>
      <c r="AGD246" s="83"/>
      <c r="AGE246" s="83"/>
      <c r="AGF246" s="83"/>
      <c r="AGG246" s="83"/>
      <c r="AGH246" s="83"/>
      <c r="AGI246" s="83"/>
      <c r="AGJ246" s="83"/>
      <c r="AGK246" s="83"/>
      <c r="AGL246" s="83"/>
      <c r="AGM246" s="83"/>
      <c r="AGN246" s="83"/>
      <c r="AGO246" s="83"/>
      <c r="AGP246" s="83"/>
      <c r="AGQ246" s="83"/>
      <c r="AGR246" s="83"/>
      <c r="AGS246" s="83"/>
      <c r="AGT246" s="83"/>
      <c r="AGU246" s="83"/>
      <c r="AGV246" s="83"/>
      <c r="AGW246" s="83"/>
      <c r="AGX246" s="83"/>
      <c r="AGY246" s="83"/>
      <c r="AGZ246" s="83"/>
      <c r="AHA246" s="83"/>
      <c r="AHB246" s="83"/>
      <c r="AHC246" s="83"/>
      <c r="AHD246" s="83"/>
      <c r="AHE246" s="83"/>
      <c r="AHF246" s="83"/>
      <c r="AHG246" s="83"/>
      <c r="AHH246" s="83"/>
      <c r="AHI246" s="83"/>
      <c r="AHJ246" s="83"/>
      <c r="AHK246" s="83"/>
      <c r="AHL246" s="83"/>
      <c r="AHM246" s="83"/>
      <c r="AHN246" s="83"/>
      <c r="AHO246" s="83"/>
      <c r="AHP246" s="83"/>
      <c r="AHQ246" s="83"/>
      <c r="AHR246" s="83"/>
      <c r="AHS246" s="83"/>
      <c r="AHT246" s="83"/>
      <c r="AHU246" s="83"/>
      <c r="AHV246" s="83"/>
      <c r="AHW246" s="83"/>
      <c r="AHX246" s="83"/>
      <c r="AHY246" s="83"/>
      <c r="AHZ246" s="83"/>
      <c r="AIA246" s="83"/>
      <c r="AIB246" s="83"/>
      <c r="AIC246" s="83"/>
      <c r="AID246" s="83"/>
      <c r="AIE246" s="83"/>
      <c r="AIF246" s="83"/>
      <c r="AIG246" s="83"/>
      <c r="AIH246" s="83"/>
      <c r="AII246" s="83"/>
      <c r="AIJ246" s="83"/>
      <c r="AIK246" s="83"/>
      <c r="AIL246" s="83"/>
      <c r="AIM246" s="83"/>
      <c r="AIN246" s="83"/>
      <c r="AIO246" s="83"/>
      <c r="AIP246" s="83"/>
      <c r="AIQ246" s="83"/>
      <c r="AIR246" s="83"/>
      <c r="AIS246" s="83"/>
      <c r="AIT246" s="83"/>
      <c r="AIU246" s="83"/>
      <c r="AIV246" s="83"/>
      <c r="AIW246" s="83"/>
      <c r="AIX246" s="83"/>
      <c r="AIY246" s="83"/>
      <c r="AIZ246" s="83"/>
      <c r="AJA246" s="83"/>
      <c r="AJB246" s="83"/>
      <c r="AJC246" s="83"/>
      <c r="AJD246" s="83"/>
      <c r="AJE246" s="83"/>
      <c r="AJF246" s="83"/>
      <c r="AJG246" s="83"/>
      <c r="AJH246" s="83"/>
      <c r="AJI246" s="83"/>
      <c r="AJJ246" s="83"/>
      <c r="AJK246" s="83"/>
      <c r="AJL246" s="83"/>
      <c r="AJM246" s="83"/>
      <c r="AJN246" s="83"/>
      <c r="AJO246" s="83"/>
      <c r="AJP246" s="83"/>
      <c r="AJQ246" s="83"/>
      <c r="AJR246" s="83"/>
      <c r="AJS246" s="83"/>
      <c r="AJT246" s="83"/>
      <c r="AJU246" s="83"/>
      <c r="AJV246" s="83"/>
      <c r="AJW246" s="83"/>
      <c r="AJX246" s="83"/>
      <c r="AJY246" s="83"/>
      <c r="AJZ246" s="83"/>
      <c r="AKA246" s="83"/>
      <c r="AKB246" s="83"/>
      <c r="AKC246" s="83"/>
      <c r="AKD246" s="83"/>
      <c r="AKE246" s="83"/>
      <c r="AKF246" s="83"/>
      <c r="AKG246" s="83"/>
      <c r="AKH246" s="83"/>
      <c r="AKI246" s="83"/>
      <c r="AKJ246" s="83"/>
      <c r="AKK246" s="83"/>
      <c r="AKL246" s="83"/>
      <c r="AKM246" s="83"/>
      <c r="AKN246" s="83"/>
      <c r="AKO246" s="83"/>
      <c r="AKP246" s="83"/>
      <c r="AKQ246" s="83"/>
      <c r="AKR246" s="83"/>
      <c r="AKS246" s="83"/>
      <c r="AKT246" s="83"/>
      <c r="AKU246" s="83"/>
      <c r="AKV246" s="83"/>
      <c r="AKW246" s="83"/>
      <c r="AKX246" s="83"/>
      <c r="AKY246" s="83"/>
      <c r="AKZ246" s="83"/>
      <c r="ALA246" s="83"/>
      <c r="ALB246" s="83"/>
      <c r="ALC246" s="83"/>
      <c r="ALD246" s="83"/>
      <c r="ALE246" s="83"/>
      <c r="ALF246" s="83"/>
      <c r="ALG246" s="83"/>
      <c r="ALH246" s="83"/>
      <c r="ALI246" s="83"/>
      <c r="ALJ246" s="83"/>
      <c r="ALK246" s="83"/>
      <c r="ALL246" s="83"/>
      <c r="ALM246" s="83"/>
      <c r="ALN246" s="83"/>
      <c r="ALO246" s="83"/>
      <c r="ALP246" s="83"/>
      <c r="ALQ246" s="83"/>
      <c r="ALR246" s="83"/>
      <c r="ALS246" s="83"/>
      <c r="ALT246" s="83"/>
      <c r="ALU246" s="83"/>
      <c r="ALV246" s="83"/>
      <c r="ALW246" s="83"/>
      <c r="ALX246" s="83"/>
      <c r="ALY246" s="83"/>
      <c r="ALZ246" s="83"/>
      <c r="AMA246" s="83"/>
      <c r="AMB246" s="83"/>
      <c r="AMC246" s="83"/>
      <c r="AMD246" s="83"/>
      <c r="AME246" s="83"/>
      <c r="AMF246" s="83"/>
      <c r="AMG246" s="83"/>
      <c r="AMH246" s="83"/>
      <c r="AMI246" s="83"/>
      <c r="AMJ246" s="83"/>
      <c r="AMK246" s="83"/>
      <c r="AML246" s="83"/>
      <c r="AMM246" s="83"/>
      <c r="AMN246" s="83"/>
      <c r="AMO246" s="83"/>
      <c r="AMP246" s="83"/>
      <c r="AMQ246" s="83"/>
      <c r="AMR246" s="83"/>
      <c r="AMS246" s="83"/>
      <c r="AMT246" s="83"/>
      <c r="AMU246" s="83"/>
      <c r="AMV246" s="83"/>
      <c r="AMW246" s="83"/>
      <c r="AMX246" s="83"/>
      <c r="AMY246" s="83"/>
      <c r="AMZ246" s="83"/>
      <c r="ANA246" s="83"/>
      <c r="ANB246" s="83"/>
      <c r="ANC246" s="83"/>
      <c r="AND246" s="83"/>
      <c r="ANE246" s="83"/>
      <c r="ANF246" s="83"/>
      <c r="ANG246" s="83"/>
      <c r="ANH246" s="83"/>
      <c r="ANI246" s="83"/>
      <c r="ANJ246" s="83"/>
      <c r="ANK246" s="83"/>
      <c r="ANL246" s="83"/>
      <c r="ANM246" s="83"/>
      <c r="ANN246" s="83"/>
      <c r="ANO246" s="83"/>
      <c r="ANP246" s="83"/>
      <c r="ANQ246" s="83"/>
      <c r="ANR246" s="83"/>
      <c r="ANS246" s="83"/>
      <c r="ANT246" s="83"/>
      <c r="ANU246" s="83"/>
      <c r="ANV246" s="83"/>
      <c r="ANW246" s="83"/>
      <c r="ANX246" s="83"/>
      <c r="ANY246" s="83"/>
      <c r="ANZ246" s="83"/>
      <c r="AOA246" s="83"/>
      <c r="AOB246" s="83"/>
      <c r="AOC246" s="83"/>
      <c r="AOD246" s="83"/>
      <c r="AOE246" s="83"/>
      <c r="AOF246" s="83"/>
      <c r="AOG246" s="83"/>
      <c r="AOH246" s="83"/>
      <c r="AOI246" s="83"/>
      <c r="AOJ246" s="83"/>
      <c r="AOK246" s="83"/>
      <c r="AOL246" s="83"/>
      <c r="AOM246" s="83"/>
      <c r="AON246" s="83"/>
      <c r="AOO246" s="83"/>
      <c r="AOP246" s="83"/>
      <c r="AOQ246" s="83"/>
      <c r="AOR246" s="83"/>
      <c r="AOS246" s="83"/>
      <c r="AOT246" s="83"/>
      <c r="AOU246" s="83"/>
      <c r="AOV246" s="83"/>
      <c r="AOW246" s="83"/>
      <c r="AOX246" s="83"/>
      <c r="AOY246" s="83"/>
      <c r="AOZ246" s="83"/>
      <c r="APA246" s="83"/>
      <c r="APB246" s="83"/>
      <c r="APC246" s="83"/>
      <c r="APD246" s="83"/>
      <c r="APE246" s="83"/>
      <c r="APF246" s="83"/>
      <c r="APG246" s="83"/>
      <c r="APH246" s="83"/>
      <c r="API246" s="83"/>
      <c r="APJ246" s="83"/>
      <c r="APK246" s="83"/>
      <c r="APL246" s="83"/>
      <c r="APM246" s="83"/>
      <c r="APN246" s="83"/>
      <c r="APO246" s="83"/>
      <c r="APP246" s="83"/>
      <c r="APQ246" s="83"/>
      <c r="APR246" s="83"/>
      <c r="APS246" s="83"/>
      <c r="APT246" s="83"/>
      <c r="APU246" s="83"/>
      <c r="APV246" s="83"/>
      <c r="APW246" s="83"/>
      <c r="APX246" s="83"/>
      <c r="APY246" s="83"/>
      <c r="APZ246" s="83"/>
      <c r="AQA246" s="83"/>
      <c r="AQB246" s="83"/>
      <c r="AQC246" s="83"/>
      <c r="AQD246" s="83"/>
      <c r="AQE246" s="83"/>
      <c r="AQF246" s="83"/>
      <c r="AQG246" s="83"/>
      <c r="AQH246" s="83"/>
      <c r="AQI246" s="83"/>
      <c r="AQJ246" s="83"/>
      <c r="AQK246" s="83"/>
      <c r="AQL246" s="83"/>
      <c r="AQM246" s="83"/>
      <c r="AQN246" s="83"/>
      <c r="AQO246" s="83"/>
      <c r="AQP246" s="83"/>
      <c r="AQQ246" s="83"/>
      <c r="AQR246" s="83"/>
      <c r="AQS246" s="83"/>
      <c r="AQT246" s="83"/>
      <c r="AQU246" s="83"/>
      <c r="AQV246" s="83"/>
      <c r="AQW246" s="83"/>
      <c r="AQX246" s="83"/>
      <c r="AQY246" s="83"/>
      <c r="AQZ246" s="83"/>
      <c r="ARA246" s="83"/>
      <c r="ARB246" s="83"/>
      <c r="ARC246" s="83"/>
      <c r="ARD246" s="83"/>
      <c r="ARE246" s="83"/>
      <c r="ARF246" s="83"/>
      <c r="ARG246" s="83"/>
      <c r="ARH246" s="83"/>
      <c r="ARI246" s="83"/>
      <c r="ARJ246" s="83"/>
      <c r="ARK246" s="83"/>
      <c r="ARL246" s="83"/>
      <c r="ARM246" s="83"/>
      <c r="ARN246" s="83"/>
      <c r="ARO246" s="83"/>
      <c r="ARP246" s="83"/>
      <c r="ARQ246" s="83"/>
      <c r="ARR246" s="83"/>
      <c r="ARS246" s="83"/>
      <c r="ART246" s="83"/>
      <c r="ARU246" s="83"/>
      <c r="ARV246" s="83"/>
      <c r="ARW246" s="83"/>
      <c r="ARX246" s="83"/>
      <c r="ARY246" s="83"/>
      <c r="ARZ246" s="83"/>
      <c r="ASA246" s="83"/>
      <c r="ASB246" s="83"/>
      <c r="ASC246" s="83"/>
      <c r="ASD246" s="83"/>
      <c r="ASE246" s="83"/>
      <c r="ASF246" s="83"/>
      <c r="ASG246" s="83"/>
      <c r="ASH246" s="83"/>
      <c r="ASI246" s="83"/>
      <c r="ASJ246" s="83"/>
      <c r="ASK246" s="83"/>
      <c r="ASL246" s="83"/>
      <c r="ASM246" s="83"/>
      <c r="ASN246" s="83"/>
      <c r="ASO246" s="83"/>
      <c r="ASP246" s="83"/>
      <c r="ASQ246" s="83"/>
      <c r="ASR246" s="83"/>
      <c r="ASS246" s="83"/>
      <c r="AST246" s="83"/>
      <c r="ASU246" s="83"/>
      <c r="ASV246" s="83"/>
      <c r="ASW246" s="83"/>
      <c r="ASX246" s="83"/>
      <c r="ASY246" s="83"/>
      <c r="ASZ246" s="83"/>
      <c r="ATA246" s="83"/>
      <c r="ATB246" s="83"/>
      <c r="ATC246" s="83"/>
      <c r="ATD246" s="83"/>
      <c r="ATE246" s="83"/>
      <c r="ATF246" s="83"/>
      <c r="ATG246" s="83"/>
      <c r="ATH246" s="83"/>
      <c r="ATI246" s="83"/>
      <c r="ATJ246" s="83"/>
      <c r="ATK246" s="83"/>
      <c r="ATL246" s="83"/>
      <c r="ATM246" s="83"/>
      <c r="ATN246" s="83"/>
      <c r="ATO246" s="83"/>
      <c r="ATP246" s="83"/>
      <c r="ATQ246" s="83"/>
      <c r="ATR246" s="83"/>
      <c r="ATS246" s="83"/>
      <c r="ATT246" s="83"/>
      <c r="ATU246" s="83"/>
      <c r="ATV246" s="83"/>
      <c r="ATW246" s="83"/>
      <c r="ATX246" s="83"/>
      <c r="ATY246" s="83"/>
      <c r="ATZ246" s="83"/>
      <c r="AUA246" s="83"/>
      <c r="AUB246" s="83"/>
      <c r="AUC246" s="83"/>
      <c r="AUD246" s="83"/>
      <c r="AUE246" s="83"/>
      <c r="AUF246" s="83"/>
      <c r="AUG246" s="83"/>
      <c r="AUH246" s="83"/>
      <c r="AUI246" s="83"/>
      <c r="AUJ246" s="83"/>
      <c r="AUK246" s="83"/>
      <c r="AUL246" s="83"/>
      <c r="AUM246" s="83"/>
      <c r="AUN246" s="83"/>
      <c r="AUO246" s="83"/>
      <c r="AUP246" s="83"/>
      <c r="AUQ246" s="83"/>
      <c r="AUR246" s="83"/>
      <c r="AUS246" s="83"/>
      <c r="AUT246" s="83"/>
      <c r="AUU246" s="83"/>
      <c r="AUV246" s="83"/>
      <c r="AUW246" s="83"/>
      <c r="AUX246" s="83"/>
      <c r="AUY246" s="83"/>
      <c r="AUZ246" s="83"/>
      <c r="AVA246" s="83"/>
      <c r="AVB246" s="83"/>
      <c r="AVC246" s="83"/>
      <c r="AVD246" s="83"/>
      <c r="AVE246" s="83"/>
      <c r="AVF246" s="83"/>
      <c r="AVG246" s="83"/>
      <c r="AVH246" s="83"/>
      <c r="AVI246" s="83"/>
      <c r="AVJ246" s="83"/>
      <c r="AVK246" s="83"/>
      <c r="AVL246" s="83"/>
      <c r="AVM246" s="83"/>
      <c r="AVN246" s="83"/>
      <c r="AVO246" s="83"/>
      <c r="AVP246" s="83"/>
      <c r="AVQ246" s="83"/>
      <c r="AVR246" s="83"/>
      <c r="AVS246" s="83"/>
      <c r="AVT246" s="83"/>
      <c r="AVU246" s="83"/>
      <c r="AVV246" s="83"/>
      <c r="AVW246" s="83"/>
      <c r="AVX246" s="83"/>
      <c r="AVY246" s="83"/>
      <c r="AVZ246" s="83"/>
      <c r="AWA246" s="83"/>
      <c r="AWB246" s="83"/>
      <c r="AWC246" s="83"/>
      <c r="AWD246" s="83"/>
      <c r="AWE246" s="83"/>
      <c r="AWF246" s="83"/>
      <c r="AWG246" s="83"/>
      <c r="AWH246" s="83"/>
      <c r="AWI246" s="83"/>
      <c r="AWJ246" s="83"/>
      <c r="AWK246" s="83"/>
      <c r="AWL246" s="83"/>
      <c r="AWM246" s="83"/>
      <c r="AWN246" s="83"/>
      <c r="AWO246" s="83"/>
      <c r="AWP246" s="83"/>
      <c r="AWQ246" s="83"/>
      <c r="AWR246" s="83"/>
      <c r="AWS246" s="83"/>
      <c r="AWT246" s="83"/>
      <c r="AWU246" s="83"/>
      <c r="AWV246" s="83"/>
      <c r="AWW246" s="83"/>
      <c r="AWX246" s="83"/>
      <c r="AWY246" s="83"/>
      <c r="AWZ246" s="83"/>
      <c r="AXA246" s="83"/>
      <c r="AXB246" s="83"/>
      <c r="AXC246" s="83"/>
      <c r="AXD246" s="83"/>
      <c r="AXE246" s="83"/>
      <c r="AXF246" s="83"/>
      <c r="AXG246" s="83"/>
      <c r="AXH246" s="83"/>
      <c r="AXI246" s="83"/>
      <c r="AXJ246" s="83"/>
      <c r="AXK246" s="83"/>
      <c r="AXL246" s="83"/>
      <c r="AXM246" s="83"/>
      <c r="AXN246" s="83"/>
      <c r="AXO246" s="83"/>
      <c r="AXP246" s="83"/>
      <c r="AXQ246" s="83"/>
      <c r="AXR246" s="83"/>
      <c r="AXS246" s="83"/>
      <c r="AXT246" s="83"/>
      <c r="AXU246" s="83"/>
      <c r="AXV246" s="83"/>
      <c r="AXW246" s="83"/>
      <c r="AXX246" s="83"/>
      <c r="AXY246" s="83"/>
      <c r="AXZ246" s="83"/>
      <c r="AYA246" s="83"/>
      <c r="AYB246" s="83"/>
      <c r="AYC246" s="83"/>
      <c r="AYD246" s="83"/>
      <c r="AYE246" s="83"/>
      <c r="AYF246" s="83"/>
      <c r="AYG246" s="83"/>
      <c r="AYH246" s="83"/>
      <c r="AYI246" s="83"/>
      <c r="AYJ246" s="83"/>
      <c r="AYK246" s="83"/>
      <c r="AYL246" s="83"/>
      <c r="AYM246" s="83"/>
      <c r="AYN246" s="83"/>
      <c r="AYO246" s="83"/>
      <c r="AYP246" s="83"/>
      <c r="AYQ246" s="83"/>
      <c r="AYR246" s="83"/>
      <c r="AYS246" s="83"/>
      <c r="AYT246" s="83"/>
      <c r="AYU246" s="83"/>
      <c r="AYV246" s="83"/>
      <c r="AYW246" s="83"/>
      <c r="AYX246" s="83"/>
      <c r="AYY246" s="83"/>
      <c r="AYZ246" s="83"/>
      <c r="AZA246" s="83"/>
      <c r="AZB246" s="83"/>
      <c r="AZC246" s="83"/>
      <c r="AZD246" s="83"/>
      <c r="AZE246" s="83"/>
      <c r="AZF246" s="83"/>
      <c r="AZG246" s="83"/>
      <c r="AZH246" s="83"/>
      <c r="AZI246" s="83"/>
      <c r="AZJ246" s="83"/>
      <c r="AZK246" s="83"/>
      <c r="AZL246" s="83"/>
      <c r="AZM246" s="83"/>
      <c r="AZN246" s="83"/>
      <c r="AZO246" s="83"/>
      <c r="AZP246" s="83"/>
      <c r="AZQ246" s="83"/>
      <c r="AZR246" s="83"/>
      <c r="AZS246" s="83"/>
      <c r="AZT246" s="83"/>
      <c r="AZU246" s="83"/>
      <c r="AZV246" s="83"/>
      <c r="AZW246" s="83"/>
      <c r="AZX246" s="83"/>
      <c r="AZY246" s="83"/>
      <c r="AZZ246" s="83"/>
      <c r="BAA246" s="83"/>
      <c r="BAB246" s="83"/>
      <c r="BAC246" s="83"/>
      <c r="BAD246" s="83"/>
      <c r="BAE246" s="83"/>
      <c r="BAF246" s="83"/>
      <c r="BAG246" s="83"/>
      <c r="BAH246" s="83"/>
      <c r="BAI246" s="83"/>
      <c r="BAJ246" s="83"/>
      <c r="BAK246" s="83"/>
      <c r="BAL246" s="83"/>
      <c r="BAM246" s="83"/>
      <c r="BAN246" s="83"/>
      <c r="BAO246" s="83"/>
      <c r="BAP246" s="83"/>
      <c r="BAQ246" s="83"/>
      <c r="BAR246" s="83"/>
      <c r="BAS246" s="83"/>
      <c r="BAT246" s="83"/>
      <c r="BAU246" s="83"/>
      <c r="BAV246" s="83"/>
      <c r="BAW246" s="83"/>
      <c r="BAX246" s="83"/>
      <c r="BAY246" s="83"/>
      <c r="BAZ246" s="83"/>
      <c r="BBA246" s="83"/>
      <c r="BBB246" s="83"/>
      <c r="BBC246" s="83"/>
      <c r="BBD246" s="83"/>
      <c r="BBE246" s="83"/>
      <c r="BBF246" s="83"/>
      <c r="BBG246" s="83"/>
      <c r="BBH246" s="83"/>
      <c r="BBI246" s="83"/>
      <c r="BBJ246" s="83"/>
      <c r="BBK246" s="83"/>
      <c r="BBL246" s="83"/>
      <c r="BBM246" s="83"/>
      <c r="BBN246" s="83"/>
      <c r="BBO246" s="83"/>
      <c r="BBP246" s="83"/>
      <c r="BBQ246" s="83"/>
      <c r="BBR246" s="83"/>
      <c r="BBS246" s="83"/>
      <c r="BBT246" s="83"/>
      <c r="BBU246" s="83"/>
      <c r="BBV246" s="83"/>
      <c r="BBW246" s="83"/>
      <c r="BBX246" s="83"/>
      <c r="BBY246" s="83"/>
      <c r="BBZ246" s="83"/>
      <c r="BCA246" s="83"/>
      <c r="BCB246" s="83"/>
      <c r="BCC246" s="83"/>
      <c r="BCD246" s="83"/>
      <c r="BCE246" s="83"/>
      <c r="BCF246" s="83"/>
      <c r="BCG246" s="83"/>
      <c r="BCH246" s="83"/>
      <c r="BCI246" s="83"/>
      <c r="BCJ246" s="83"/>
      <c r="BCK246" s="83"/>
      <c r="BCL246" s="83"/>
      <c r="BCM246" s="83"/>
      <c r="BCN246" s="83"/>
      <c r="BCO246" s="83"/>
      <c r="BCP246" s="83"/>
      <c r="BCQ246" s="83"/>
      <c r="BCR246" s="83"/>
      <c r="BCS246" s="83"/>
      <c r="BCT246" s="83"/>
      <c r="BCU246" s="83"/>
      <c r="BCV246" s="83"/>
      <c r="BCW246" s="83"/>
      <c r="BCX246" s="83"/>
      <c r="BCY246" s="83"/>
      <c r="BCZ246" s="83"/>
      <c r="BDA246" s="83"/>
      <c r="BDB246" s="83"/>
      <c r="BDC246" s="83"/>
      <c r="BDD246" s="83"/>
      <c r="BDE246" s="83"/>
      <c r="BDF246" s="83"/>
      <c r="BDG246" s="83"/>
      <c r="BDH246" s="83"/>
      <c r="BDI246" s="83"/>
      <c r="BDJ246" s="83"/>
      <c r="BDK246" s="83"/>
      <c r="BDL246" s="83"/>
      <c r="BDM246" s="83"/>
      <c r="BDN246" s="83"/>
      <c r="BDO246" s="83"/>
      <c r="BDP246" s="83"/>
      <c r="BDQ246" s="83"/>
      <c r="BDR246" s="83"/>
      <c r="BDS246" s="83"/>
      <c r="BDT246" s="83"/>
      <c r="BDU246" s="83"/>
      <c r="BDV246" s="83"/>
      <c r="BDW246" s="83"/>
      <c r="BDX246" s="83"/>
      <c r="BDY246" s="83"/>
      <c r="BDZ246" s="83"/>
      <c r="BEA246" s="83"/>
      <c r="BEB246" s="83"/>
      <c r="BEC246" s="83"/>
      <c r="BED246" s="83"/>
      <c r="BEE246" s="83"/>
      <c r="BEF246" s="83"/>
      <c r="BEG246" s="83"/>
      <c r="BEH246" s="83"/>
      <c r="BEI246" s="83"/>
      <c r="BEJ246" s="83"/>
      <c r="BEK246" s="83"/>
      <c r="BEL246" s="83"/>
      <c r="BEM246" s="83"/>
      <c r="BEN246" s="83"/>
      <c r="BEO246" s="83"/>
      <c r="BEP246" s="83"/>
      <c r="BEQ246" s="83"/>
      <c r="BER246" s="83"/>
      <c r="BES246" s="83"/>
      <c r="BET246" s="83"/>
      <c r="BEU246" s="83"/>
      <c r="BEV246" s="83"/>
      <c r="BEW246" s="83"/>
      <c r="BEX246" s="83"/>
      <c r="BEY246" s="83"/>
      <c r="BEZ246" s="83"/>
      <c r="BFA246" s="83"/>
      <c r="BFB246" s="83"/>
      <c r="BFC246" s="83"/>
      <c r="BFD246" s="83"/>
      <c r="BFE246" s="83"/>
      <c r="BFF246" s="83"/>
      <c r="BFG246" s="83"/>
      <c r="BFH246" s="83"/>
      <c r="BFI246" s="83"/>
      <c r="BFJ246" s="83"/>
      <c r="BFK246" s="83"/>
      <c r="BFL246" s="83"/>
      <c r="BFM246" s="83"/>
      <c r="BFN246" s="83"/>
      <c r="BFO246" s="83"/>
      <c r="BFP246" s="83"/>
      <c r="BFQ246" s="83"/>
      <c r="BFR246" s="83"/>
      <c r="BFS246" s="83"/>
      <c r="BFT246" s="83"/>
      <c r="BFU246" s="83"/>
      <c r="BFV246" s="83"/>
      <c r="BFW246" s="83"/>
      <c r="BFX246" s="83"/>
      <c r="BFY246" s="83"/>
      <c r="BFZ246" s="83"/>
      <c r="BGA246" s="83"/>
      <c r="BGB246" s="83"/>
      <c r="BGC246" s="83"/>
      <c r="BGD246" s="83"/>
      <c r="BGE246" s="83"/>
      <c r="BGF246" s="83"/>
      <c r="BGG246" s="83"/>
      <c r="BGH246" s="83"/>
      <c r="BGI246" s="83"/>
      <c r="BGJ246" s="83"/>
      <c r="BGK246" s="83"/>
      <c r="BGL246" s="83"/>
      <c r="BGM246" s="83"/>
      <c r="BGN246" s="83"/>
      <c r="BGO246" s="83"/>
      <c r="BGP246" s="83"/>
      <c r="BGQ246" s="83"/>
      <c r="BGR246" s="83"/>
      <c r="BGS246" s="83"/>
      <c r="BGT246" s="83"/>
      <c r="BGU246" s="83"/>
      <c r="BGV246" s="83"/>
      <c r="BGW246" s="83"/>
      <c r="BGX246" s="83"/>
      <c r="BGY246" s="83"/>
      <c r="BGZ246" s="83"/>
      <c r="BHA246" s="83"/>
      <c r="BHB246" s="83"/>
      <c r="BHC246" s="83"/>
      <c r="BHD246" s="83"/>
      <c r="BHE246" s="83"/>
      <c r="BHF246" s="83"/>
      <c r="BHG246" s="83"/>
      <c r="BHH246" s="83"/>
      <c r="BHI246" s="83"/>
      <c r="BHJ246" s="83"/>
      <c r="BHK246" s="83"/>
      <c r="BHL246" s="83"/>
      <c r="BHM246" s="83"/>
      <c r="BHN246" s="83"/>
      <c r="BHO246" s="83"/>
      <c r="BHP246" s="83"/>
      <c r="BHQ246" s="83"/>
      <c r="BHR246" s="83"/>
      <c r="BHS246" s="83"/>
      <c r="BHT246" s="83"/>
      <c r="BHU246" s="83"/>
      <c r="BHV246" s="83"/>
      <c r="BHW246" s="83"/>
      <c r="BHX246" s="83"/>
      <c r="BHY246" s="83"/>
      <c r="BHZ246" s="83"/>
      <c r="BIA246" s="83"/>
      <c r="BIB246" s="83"/>
      <c r="BIC246" s="83"/>
      <c r="BID246" s="83"/>
      <c r="BIE246" s="83"/>
      <c r="BIF246" s="83"/>
      <c r="BIG246" s="83"/>
      <c r="BIH246" s="83"/>
      <c r="BII246" s="83"/>
      <c r="BIJ246" s="83"/>
      <c r="BIK246" s="83"/>
      <c r="BIL246" s="83"/>
      <c r="BIM246" s="83"/>
      <c r="BIN246" s="83"/>
      <c r="BIO246" s="83"/>
      <c r="BIP246" s="83"/>
      <c r="BIQ246" s="83"/>
      <c r="BIR246" s="83"/>
      <c r="BIS246" s="83"/>
      <c r="BIT246" s="83"/>
      <c r="BIU246" s="83"/>
      <c r="BIV246" s="83"/>
      <c r="BIW246" s="83"/>
      <c r="BIX246" s="83"/>
      <c r="BIY246" s="83"/>
      <c r="BIZ246" s="83"/>
      <c r="BJA246" s="83"/>
      <c r="BJB246" s="83"/>
      <c r="BJC246" s="83"/>
      <c r="BJD246" s="83"/>
      <c r="BJE246" s="83"/>
      <c r="BJF246" s="83"/>
      <c r="BJG246" s="83"/>
      <c r="BJH246" s="83"/>
      <c r="BJI246" s="83"/>
      <c r="BJJ246" s="83"/>
      <c r="BJK246" s="83"/>
      <c r="BJL246" s="83"/>
      <c r="BJM246" s="83"/>
      <c r="BJN246" s="83"/>
      <c r="BJO246" s="83"/>
      <c r="BJP246" s="83"/>
      <c r="BJQ246" s="83"/>
      <c r="BJR246" s="83"/>
      <c r="BJS246" s="83"/>
      <c r="BJT246" s="83"/>
      <c r="BJU246" s="83"/>
      <c r="BJV246" s="83"/>
      <c r="BJW246" s="83"/>
      <c r="BJX246" s="83"/>
      <c r="BJY246" s="83"/>
      <c r="BJZ246" s="83"/>
      <c r="BKA246" s="83"/>
      <c r="BKB246" s="83"/>
      <c r="BKC246" s="83"/>
      <c r="BKD246" s="83"/>
      <c r="BKE246" s="83"/>
      <c r="BKF246" s="83"/>
      <c r="BKG246" s="83"/>
      <c r="BKH246" s="83"/>
      <c r="BKI246" s="83"/>
      <c r="BKJ246" s="83"/>
      <c r="BKK246" s="83"/>
      <c r="BKL246" s="83"/>
      <c r="BKM246" s="83"/>
      <c r="BKN246" s="83"/>
      <c r="BKO246" s="83"/>
      <c r="BKP246" s="83"/>
      <c r="BKQ246" s="83"/>
      <c r="BKR246" s="83"/>
      <c r="BKS246" s="83"/>
      <c r="BKT246" s="83"/>
      <c r="BKU246" s="83"/>
      <c r="BKV246" s="83"/>
      <c r="BKW246" s="83"/>
      <c r="BKX246" s="83"/>
      <c r="BKY246" s="83"/>
      <c r="BKZ246" s="83"/>
      <c r="BLA246" s="83"/>
      <c r="BLB246" s="83"/>
      <c r="BLC246" s="83"/>
      <c r="BLD246" s="83"/>
      <c r="BLE246" s="83"/>
      <c r="BLF246" s="83"/>
      <c r="BLG246" s="83"/>
      <c r="BLH246" s="83"/>
      <c r="BLI246" s="83"/>
      <c r="BLJ246" s="83"/>
      <c r="BLK246" s="83"/>
      <c r="BLL246" s="83"/>
      <c r="BLM246" s="83"/>
      <c r="BLN246" s="83"/>
      <c r="BLO246" s="83"/>
      <c r="BLP246" s="83"/>
      <c r="BLQ246" s="83"/>
      <c r="BLR246" s="83"/>
      <c r="BLS246" s="83"/>
      <c r="BLT246" s="83"/>
      <c r="BLU246" s="83"/>
      <c r="BLV246" s="83"/>
      <c r="BLW246" s="83"/>
      <c r="BLX246" s="83"/>
      <c r="BLY246" s="83"/>
      <c r="BLZ246" s="83"/>
      <c r="BMA246" s="83"/>
      <c r="BMB246" s="83"/>
      <c r="BMC246" s="83"/>
      <c r="BMD246" s="83"/>
      <c r="BME246" s="83"/>
      <c r="BMF246" s="83"/>
      <c r="BMG246" s="83"/>
      <c r="BMH246" s="83"/>
      <c r="BMI246" s="83"/>
      <c r="BMJ246" s="83"/>
      <c r="BMK246" s="83"/>
      <c r="BML246" s="83"/>
      <c r="BMM246" s="83"/>
      <c r="BMN246" s="83"/>
      <c r="BMO246" s="83"/>
      <c r="BMP246" s="83"/>
      <c r="BMQ246" s="83"/>
      <c r="BMR246" s="83"/>
      <c r="BMS246" s="83"/>
      <c r="BMT246" s="83"/>
      <c r="BMU246" s="83"/>
      <c r="BMV246" s="83"/>
      <c r="BMW246" s="83"/>
      <c r="BMX246" s="83"/>
      <c r="BMY246" s="83"/>
      <c r="BMZ246" s="83"/>
      <c r="BNA246" s="83"/>
      <c r="BNB246" s="83"/>
      <c r="BNC246" s="83"/>
      <c r="BND246" s="83"/>
      <c r="BNE246" s="83"/>
      <c r="BNF246" s="83"/>
      <c r="BNG246" s="83"/>
      <c r="BNH246" s="83"/>
      <c r="BNI246" s="83"/>
      <c r="BNJ246" s="83"/>
      <c r="BNK246" s="83"/>
      <c r="BNL246" s="83"/>
      <c r="BNM246" s="83"/>
      <c r="BNN246" s="83"/>
      <c r="BNO246" s="83"/>
      <c r="BNP246" s="83"/>
      <c r="BNQ246" s="83"/>
      <c r="BNR246" s="83"/>
      <c r="BNS246" s="83"/>
      <c r="BNT246" s="83"/>
      <c r="BNU246" s="83"/>
      <c r="BNV246" s="83"/>
      <c r="BNW246" s="83"/>
      <c r="BNX246" s="83"/>
      <c r="BNY246" s="83"/>
      <c r="BNZ246" s="83"/>
      <c r="BOA246" s="83"/>
      <c r="BOB246" s="83"/>
      <c r="BOC246" s="83"/>
      <c r="BOD246" s="83"/>
      <c r="BOE246" s="83"/>
      <c r="BOF246" s="83"/>
      <c r="BOG246" s="83"/>
      <c r="BOH246" s="83"/>
      <c r="BOI246" s="83"/>
      <c r="BOJ246" s="83"/>
      <c r="BOK246" s="83"/>
      <c r="BOL246" s="83"/>
      <c r="BOM246" s="83"/>
      <c r="BON246" s="83"/>
      <c r="BOO246" s="83"/>
      <c r="BOP246" s="83"/>
      <c r="BOQ246" s="83"/>
      <c r="BOR246" s="83"/>
      <c r="BOS246" s="83"/>
      <c r="BOT246" s="83"/>
      <c r="BOU246" s="83"/>
      <c r="BOV246" s="83"/>
      <c r="BOW246" s="83"/>
      <c r="BOX246" s="83"/>
      <c r="BOY246" s="83"/>
      <c r="BOZ246" s="83"/>
      <c r="BPA246" s="83"/>
      <c r="BPB246" s="83"/>
      <c r="BPC246" s="83"/>
      <c r="BPD246" s="83"/>
      <c r="BPE246" s="83"/>
      <c r="BPF246" s="83"/>
      <c r="BPG246" s="83"/>
      <c r="BPH246" s="83"/>
      <c r="BPI246" s="83"/>
      <c r="BPJ246" s="83"/>
      <c r="BPK246" s="83"/>
      <c r="BPL246" s="83"/>
      <c r="BPM246" s="83"/>
      <c r="BPN246" s="83"/>
      <c r="BPO246" s="83"/>
      <c r="BPP246" s="83"/>
      <c r="BPQ246" s="83"/>
      <c r="BPR246" s="83"/>
      <c r="BPS246" s="83"/>
      <c r="BPT246" s="83"/>
      <c r="BPU246" s="83"/>
      <c r="BPV246" s="83"/>
      <c r="BPW246" s="83"/>
      <c r="BPX246" s="83"/>
      <c r="BPY246" s="83"/>
      <c r="BPZ246" s="83"/>
      <c r="BQA246" s="83"/>
      <c r="BQB246" s="83"/>
      <c r="BQC246" s="83"/>
      <c r="BQD246" s="83"/>
      <c r="BQE246" s="83"/>
      <c r="BQF246" s="83"/>
      <c r="BQG246" s="83"/>
      <c r="BQH246" s="83"/>
      <c r="BQI246" s="83"/>
      <c r="BQJ246" s="83"/>
      <c r="BQK246" s="83"/>
      <c r="BQL246" s="83"/>
      <c r="BQM246" s="83"/>
      <c r="BQN246" s="83"/>
      <c r="BQO246" s="83"/>
      <c r="BQP246" s="83"/>
      <c r="BQQ246" s="83"/>
      <c r="BQR246" s="83"/>
      <c r="BQS246" s="83"/>
      <c r="BQT246" s="83"/>
      <c r="BQU246" s="83"/>
      <c r="BQV246" s="83"/>
      <c r="BQW246" s="83"/>
      <c r="BQX246" s="83"/>
      <c r="BQY246" s="83"/>
      <c r="BQZ246" s="83"/>
      <c r="BRA246" s="83"/>
      <c r="BRB246" s="83"/>
      <c r="BRC246" s="83"/>
      <c r="BRD246" s="83"/>
      <c r="BRE246" s="83"/>
      <c r="BRF246" s="83"/>
      <c r="BRG246" s="83"/>
      <c r="BRH246" s="83"/>
      <c r="BRI246" s="83"/>
      <c r="BRJ246" s="83"/>
      <c r="BRK246" s="83"/>
      <c r="BRL246" s="83"/>
      <c r="BRM246" s="83"/>
      <c r="BRN246" s="83"/>
      <c r="BRO246" s="83"/>
      <c r="BRP246" s="83"/>
      <c r="BRQ246" s="83"/>
      <c r="BRR246" s="83"/>
      <c r="BRS246" s="83"/>
      <c r="BRT246" s="83"/>
      <c r="BRU246" s="83"/>
      <c r="BRV246" s="83"/>
      <c r="BRW246" s="83"/>
      <c r="BRX246" s="83"/>
      <c r="BRY246" s="83"/>
      <c r="BRZ246" s="83"/>
      <c r="BSA246" s="83"/>
      <c r="BSB246" s="83"/>
      <c r="BSC246" s="83"/>
      <c r="BSD246" s="83"/>
      <c r="BSE246" s="83"/>
      <c r="BSF246" s="83"/>
      <c r="BSG246" s="83"/>
      <c r="BSH246" s="83"/>
      <c r="BSI246" s="83"/>
      <c r="BSJ246" s="83"/>
      <c r="BSK246" s="83"/>
      <c r="BSL246" s="83"/>
      <c r="BSM246" s="83"/>
      <c r="BSN246" s="83"/>
      <c r="BSO246" s="83"/>
      <c r="BSP246" s="83"/>
      <c r="BSQ246" s="83"/>
      <c r="BSR246" s="83"/>
      <c r="BSS246" s="83"/>
      <c r="BST246" s="83"/>
      <c r="BSU246" s="83"/>
      <c r="BSV246" s="83"/>
      <c r="BSW246" s="83"/>
      <c r="BSX246" s="83"/>
      <c r="BSY246" s="83"/>
      <c r="BSZ246" s="83"/>
      <c r="BTA246" s="83"/>
      <c r="BTB246" s="83"/>
      <c r="BTC246" s="83"/>
      <c r="BTD246" s="83"/>
      <c r="BTE246" s="83"/>
      <c r="BTF246" s="83"/>
      <c r="BTG246" s="83"/>
      <c r="BTH246" s="83"/>
      <c r="BTI246" s="83"/>
      <c r="BTJ246" s="83"/>
      <c r="BTK246" s="83"/>
      <c r="BTL246" s="83"/>
      <c r="BTM246" s="83"/>
      <c r="BTN246" s="83"/>
      <c r="BTO246" s="83"/>
      <c r="BTP246" s="83"/>
      <c r="BTQ246" s="83"/>
      <c r="BTR246" s="83"/>
      <c r="BTS246" s="83"/>
      <c r="BTT246" s="83"/>
      <c r="BTU246" s="83"/>
      <c r="BTV246" s="83"/>
      <c r="BTW246" s="83"/>
      <c r="BTX246" s="83"/>
      <c r="BTY246" s="83"/>
      <c r="BTZ246" s="83"/>
      <c r="BUA246" s="83"/>
      <c r="BUB246" s="83"/>
      <c r="BUC246" s="83"/>
      <c r="BUD246" s="83"/>
      <c r="BUE246" s="83"/>
      <c r="BUF246" s="83"/>
      <c r="BUG246" s="83"/>
      <c r="BUH246" s="83"/>
      <c r="BUI246" s="83"/>
      <c r="BUJ246" s="83"/>
      <c r="BUK246" s="83"/>
      <c r="BUL246" s="83"/>
      <c r="BUM246" s="83"/>
      <c r="BUN246" s="83"/>
      <c r="BUO246" s="83"/>
      <c r="BUP246" s="83"/>
      <c r="BUQ246" s="83"/>
      <c r="BUR246" s="83"/>
      <c r="BUS246" s="83"/>
      <c r="BUT246" s="83"/>
      <c r="BUU246" s="83"/>
      <c r="BUV246" s="83"/>
      <c r="BUW246" s="83"/>
      <c r="BUX246" s="83"/>
      <c r="BUY246" s="83"/>
      <c r="BUZ246" s="83"/>
      <c r="BVA246" s="83"/>
      <c r="BVB246" s="83"/>
      <c r="BVC246" s="83"/>
      <c r="BVD246" s="83"/>
      <c r="BVE246" s="83"/>
      <c r="BVF246" s="83"/>
      <c r="BVG246" s="83"/>
      <c r="BVH246" s="83"/>
      <c r="BVI246" s="83"/>
      <c r="BVJ246" s="83"/>
      <c r="BVK246" s="83"/>
      <c r="BVL246" s="83"/>
      <c r="BVM246" s="83"/>
      <c r="BVN246" s="83"/>
      <c r="BVO246" s="83"/>
      <c r="BVP246" s="83"/>
      <c r="BVQ246" s="83"/>
      <c r="BVR246" s="83"/>
      <c r="BVS246" s="83"/>
      <c r="BVT246" s="83"/>
      <c r="BVU246" s="83"/>
      <c r="BVV246" s="83"/>
      <c r="BVW246" s="83"/>
      <c r="BVX246" s="83"/>
      <c r="BVY246" s="83"/>
      <c r="BVZ246" s="83"/>
      <c r="BWA246" s="83"/>
      <c r="BWB246" s="83"/>
      <c r="BWC246" s="83"/>
      <c r="BWD246" s="83"/>
      <c r="BWE246" s="83"/>
      <c r="BWF246" s="83"/>
      <c r="BWG246" s="83"/>
      <c r="BWH246" s="83"/>
      <c r="BWI246" s="83"/>
      <c r="BWJ246" s="83"/>
      <c r="BWK246" s="83"/>
      <c r="BWL246" s="83"/>
      <c r="BWM246" s="83"/>
      <c r="BWN246" s="83"/>
      <c r="BWO246" s="83"/>
      <c r="BWP246" s="83"/>
      <c r="BWQ246" s="83"/>
      <c r="BWR246" s="83"/>
      <c r="BWS246" s="83"/>
      <c r="BWT246" s="83"/>
      <c r="BWU246" s="83"/>
      <c r="BWV246" s="83"/>
      <c r="BWW246" s="83"/>
      <c r="BWX246" s="83"/>
      <c r="BWY246" s="83"/>
      <c r="BWZ246" s="83"/>
      <c r="BXA246" s="83"/>
      <c r="BXB246" s="83"/>
      <c r="BXC246" s="83"/>
      <c r="BXD246" s="83"/>
      <c r="BXE246" s="83"/>
      <c r="BXF246" s="83"/>
      <c r="BXG246" s="83"/>
      <c r="BXH246" s="83"/>
      <c r="BXI246" s="83"/>
      <c r="BXJ246" s="83"/>
      <c r="BXK246" s="83"/>
      <c r="BXL246" s="83"/>
      <c r="BXM246" s="83"/>
      <c r="BXN246" s="83"/>
      <c r="BXO246" s="83"/>
      <c r="BXP246" s="83"/>
      <c r="BXQ246" s="83"/>
      <c r="BXR246" s="83"/>
      <c r="BXS246" s="83"/>
      <c r="BXT246" s="83"/>
      <c r="BXU246" s="83"/>
      <c r="BXV246" s="83"/>
      <c r="BXW246" s="83"/>
      <c r="BXX246" s="83"/>
      <c r="BXY246" s="83"/>
      <c r="BXZ246" s="83"/>
      <c r="BYA246" s="83"/>
      <c r="BYB246" s="83"/>
      <c r="BYC246" s="83"/>
      <c r="BYD246" s="83"/>
      <c r="BYE246" s="83"/>
      <c r="BYF246" s="83"/>
      <c r="BYG246" s="83"/>
      <c r="BYH246" s="83"/>
      <c r="BYI246" s="83"/>
      <c r="BYJ246" s="83"/>
      <c r="BYK246" s="83"/>
      <c r="BYL246" s="83"/>
      <c r="BYM246" s="83"/>
      <c r="BYN246" s="83"/>
      <c r="BYO246" s="83"/>
      <c r="BYP246" s="83"/>
      <c r="BYQ246" s="83"/>
      <c r="BYR246" s="83"/>
      <c r="BYS246" s="83"/>
      <c r="BYT246" s="83"/>
      <c r="BYU246" s="83"/>
      <c r="BYV246" s="83"/>
      <c r="BYW246" s="83"/>
      <c r="BYX246" s="83"/>
      <c r="BYY246" s="83"/>
      <c r="BYZ246" s="83"/>
      <c r="BZA246" s="83"/>
      <c r="BZB246" s="83"/>
      <c r="BZC246" s="83"/>
      <c r="BZD246" s="83"/>
      <c r="BZE246" s="83"/>
      <c r="BZF246" s="83"/>
      <c r="BZG246" s="83"/>
      <c r="BZH246" s="83"/>
      <c r="BZI246" s="83"/>
      <c r="BZJ246" s="83"/>
      <c r="BZK246" s="83"/>
      <c r="BZL246" s="83"/>
      <c r="BZM246" s="83"/>
      <c r="BZN246" s="83"/>
      <c r="BZO246" s="83"/>
      <c r="BZP246" s="83"/>
      <c r="BZQ246" s="83"/>
      <c r="BZR246" s="83"/>
      <c r="BZS246" s="83"/>
      <c r="BZT246" s="83"/>
      <c r="BZU246" s="83"/>
      <c r="BZV246" s="83"/>
      <c r="BZW246" s="83"/>
      <c r="BZX246" s="83"/>
      <c r="BZY246" s="83"/>
      <c r="BZZ246" s="83"/>
      <c r="CAA246" s="83"/>
      <c r="CAB246" s="83"/>
      <c r="CAC246" s="83"/>
      <c r="CAD246" s="83"/>
      <c r="CAE246" s="83"/>
      <c r="CAF246" s="83"/>
      <c r="CAG246" s="83"/>
      <c r="CAH246" s="83"/>
      <c r="CAI246" s="83"/>
      <c r="CAJ246" s="83"/>
      <c r="CAK246" s="83"/>
      <c r="CAL246" s="83"/>
      <c r="CAM246" s="83"/>
      <c r="CAN246" s="83"/>
      <c r="CAO246" s="83"/>
      <c r="CAP246" s="83"/>
      <c r="CAQ246" s="83"/>
      <c r="CAR246" s="83"/>
      <c r="CAS246" s="83"/>
      <c r="CAT246" s="83"/>
      <c r="CAU246" s="83"/>
      <c r="CAV246" s="83"/>
      <c r="CAW246" s="83"/>
      <c r="CAX246" s="83"/>
      <c r="CAY246" s="83"/>
      <c r="CAZ246" s="83"/>
      <c r="CBA246" s="83"/>
      <c r="CBB246" s="83"/>
      <c r="CBC246" s="83"/>
      <c r="CBD246" s="83"/>
      <c r="CBE246" s="83"/>
      <c r="CBF246" s="83"/>
      <c r="CBG246" s="83"/>
      <c r="CBH246" s="83"/>
      <c r="CBI246" s="83"/>
      <c r="CBJ246" s="83"/>
      <c r="CBK246" s="83"/>
      <c r="CBL246" s="83"/>
      <c r="CBM246" s="83"/>
      <c r="CBN246" s="83"/>
      <c r="CBO246" s="83"/>
      <c r="CBP246" s="83"/>
      <c r="CBQ246" s="83"/>
      <c r="CBR246" s="83"/>
      <c r="CBS246" s="83"/>
      <c r="CBT246" s="83"/>
      <c r="CBU246" s="83"/>
      <c r="CBV246" s="83"/>
      <c r="CBW246" s="83"/>
      <c r="CBX246" s="83"/>
      <c r="CBY246" s="83"/>
      <c r="CBZ246" s="83"/>
      <c r="CCA246" s="83"/>
      <c r="CCB246" s="83"/>
      <c r="CCC246" s="83"/>
      <c r="CCD246" s="83"/>
      <c r="CCE246" s="83"/>
      <c r="CCF246" s="83"/>
      <c r="CCG246" s="83"/>
      <c r="CCH246" s="83"/>
      <c r="CCI246" s="83"/>
      <c r="CCJ246" s="83"/>
      <c r="CCK246" s="83"/>
      <c r="CCL246" s="83"/>
      <c r="CCM246" s="83"/>
      <c r="CCN246" s="83"/>
      <c r="CCO246" s="83"/>
      <c r="CCP246" s="83"/>
      <c r="CCQ246" s="83"/>
      <c r="CCR246" s="83"/>
      <c r="CCS246" s="83"/>
      <c r="CCT246" s="83"/>
      <c r="CCU246" s="83"/>
      <c r="CCV246" s="83"/>
      <c r="CCW246" s="83"/>
      <c r="CCX246" s="83"/>
      <c r="CCY246" s="83"/>
      <c r="CCZ246" s="83"/>
      <c r="CDA246" s="83"/>
      <c r="CDB246" s="83"/>
      <c r="CDC246" s="83"/>
      <c r="CDD246" s="83"/>
      <c r="CDE246" s="83"/>
      <c r="CDF246" s="83"/>
      <c r="CDG246" s="83"/>
      <c r="CDH246" s="83"/>
      <c r="CDI246" s="83"/>
      <c r="CDJ246" s="83"/>
      <c r="CDK246" s="83"/>
      <c r="CDL246" s="83"/>
      <c r="CDM246" s="83"/>
      <c r="CDN246" s="83"/>
      <c r="CDO246" s="83"/>
      <c r="CDP246" s="83"/>
      <c r="CDQ246" s="83"/>
      <c r="CDR246" s="83"/>
      <c r="CDS246" s="83"/>
      <c r="CDT246" s="83"/>
      <c r="CDU246" s="83"/>
      <c r="CDV246" s="83"/>
      <c r="CDW246" s="83"/>
      <c r="CDX246" s="83"/>
      <c r="CDY246" s="83"/>
      <c r="CDZ246" s="83"/>
      <c r="CEA246" s="83"/>
      <c r="CEB246" s="83"/>
      <c r="CEC246" s="83"/>
      <c r="CED246" s="83"/>
      <c r="CEE246" s="83"/>
      <c r="CEF246" s="83"/>
      <c r="CEG246" s="83"/>
      <c r="CEH246" s="83"/>
      <c r="CEI246" s="83"/>
      <c r="CEJ246" s="83"/>
      <c r="CEK246" s="83"/>
      <c r="CEL246" s="83"/>
      <c r="CEM246" s="83"/>
      <c r="CEN246" s="83"/>
      <c r="CEO246" s="83"/>
      <c r="CEP246" s="83"/>
      <c r="CEQ246" s="83"/>
      <c r="CER246" s="83"/>
      <c r="CES246" s="83"/>
      <c r="CET246" s="83"/>
      <c r="CEU246" s="83"/>
      <c r="CEV246" s="83"/>
      <c r="CEW246" s="83"/>
      <c r="CEX246" s="83"/>
      <c r="CEY246" s="83"/>
      <c r="CEZ246" s="83"/>
      <c r="CFA246" s="83"/>
      <c r="CFB246" s="83"/>
      <c r="CFC246" s="83"/>
      <c r="CFD246" s="83"/>
      <c r="CFE246" s="83"/>
      <c r="CFF246" s="83"/>
      <c r="CFG246" s="83"/>
      <c r="CFH246" s="83"/>
      <c r="CFI246" s="83"/>
      <c r="CFJ246" s="83"/>
      <c r="CFK246" s="83"/>
      <c r="CFL246" s="83"/>
      <c r="CFM246" s="83"/>
      <c r="CFN246" s="83"/>
      <c r="CFO246" s="83"/>
      <c r="CFP246" s="83"/>
      <c r="CFQ246" s="83"/>
      <c r="CFR246" s="83"/>
      <c r="CFS246" s="83"/>
      <c r="CFT246" s="83"/>
      <c r="CFU246" s="83"/>
      <c r="CFV246" s="83"/>
      <c r="CFW246" s="83"/>
      <c r="CFX246" s="83"/>
      <c r="CFY246" s="83"/>
      <c r="CFZ246" s="83"/>
      <c r="CGA246" s="83"/>
      <c r="CGB246" s="83"/>
      <c r="CGC246" s="83"/>
      <c r="CGD246" s="83"/>
      <c r="CGE246" s="83"/>
      <c r="CGF246" s="83"/>
      <c r="CGG246" s="83"/>
      <c r="CGH246" s="83"/>
      <c r="CGI246" s="83"/>
      <c r="CGJ246" s="83"/>
      <c r="CGK246" s="83"/>
      <c r="CGL246" s="83"/>
      <c r="CGM246" s="83"/>
      <c r="CGN246" s="83"/>
      <c r="CGO246" s="83"/>
      <c r="CGP246" s="83"/>
      <c r="CGQ246" s="83"/>
      <c r="CGR246" s="83"/>
      <c r="CGS246" s="83"/>
      <c r="CGT246" s="83"/>
      <c r="CGU246" s="83"/>
      <c r="CGV246" s="83"/>
      <c r="CGW246" s="83"/>
      <c r="CGX246" s="83"/>
      <c r="CGY246" s="83"/>
      <c r="CGZ246" s="83"/>
      <c r="CHA246" s="83"/>
      <c r="CHB246" s="83"/>
      <c r="CHC246" s="83"/>
      <c r="CHD246" s="83"/>
      <c r="CHE246" s="83"/>
      <c r="CHF246" s="83"/>
      <c r="CHG246" s="83"/>
      <c r="CHH246" s="83"/>
      <c r="CHI246" s="83"/>
      <c r="CHJ246" s="83"/>
      <c r="CHK246" s="83"/>
      <c r="CHL246" s="83"/>
      <c r="CHM246" s="83"/>
      <c r="CHN246" s="83"/>
      <c r="CHO246" s="83"/>
      <c r="CHP246" s="83"/>
      <c r="CHQ246" s="83"/>
      <c r="CHR246" s="83"/>
      <c r="CHS246" s="83"/>
      <c r="CHT246" s="83"/>
      <c r="CHU246" s="83"/>
      <c r="CHV246" s="83"/>
      <c r="CHW246" s="83"/>
      <c r="CHX246" s="83"/>
      <c r="CHY246" s="83"/>
      <c r="CHZ246" s="83"/>
      <c r="CIA246" s="83"/>
      <c r="CIB246" s="83"/>
      <c r="CIC246" s="83"/>
      <c r="CID246" s="83"/>
      <c r="CIE246" s="83"/>
      <c r="CIF246" s="83"/>
      <c r="CIG246" s="83"/>
      <c r="CIH246" s="83"/>
      <c r="CII246" s="83"/>
      <c r="CIJ246" s="83"/>
      <c r="CIK246" s="83"/>
      <c r="CIL246" s="83"/>
      <c r="CIM246" s="83"/>
      <c r="CIN246" s="83"/>
      <c r="CIO246" s="83"/>
      <c r="CIP246" s="83"/>
      <c r="CIQ246" s="83"/>
      <c r="CIR246" s="83"/>
      <c r="CIS246" s="83"/>
      <c r="CIT246" s="83"/>
      <c r="CIU246" s="83"/>
      <c r="CIV246" s="83"/>
      <c r="CIW246" s="83"/>
      <c r="CIX246" s="83"/>
      <c r="CIY246" s="83"/>
      <c r="CIZ246" s="83"/>
      <c r="CJA246" s="83"/>
      <c r="CJB246" s="83"/>
      <c r="CJC246" s="83"/>
      <c r="CJD246" s="83"/>
      <c r="CJE246" s="83"/>
      <c r="CJF246" s="83"/>
      <c r="CJG246" s="83"/>
      <c r="CJH246" s="83"/>
      <c r="CJI246" s="83"/>
      <c r="CJJ246" s="83"/>
      <c r="CJK246" s="83"/>
      <c r="CJL246" s="83"/>
      <c r="CJM246" s="83"/>
      <c r="CJN246" s="83"/>
      <c r="CJO246" s="83"/>
      <c r="CJP246" s="83"/>
      <c r="CJQ246" s="83"/>
      <c r="CJR246" s="83"/>
      <c r="CJS246" s="83"/>
      <c r="CJT246" s="83"/>
      <c r="CJU246" s="83"/>
      <c r="CJV246" s="83"/>
      <c r="CJW246" s="83"/>
      <c r="CJX246" s="83"/>
      <c r="CJY246" s="83"/>
      <c r="CJZ246" s="83"/>
      <c r="CKA246" s="83"/>
      <c r="CKB246" s="83"/>
      <c r="CKC246" s="83"/>
      <c r="CKD246" s="83"/>
      <c r="CKE246" s="83"/>
      <c r="CKF246" s="83"/>
      <c r="CKG246" s="83"/>
      <c r="CKH246" s="83"/>
      <c r="CKI246" s="83"/>
      <c r="CKJ246" s="83"/>
      <c r="CKK246" s="83"/>
      <c r="CKL246" s="83"/>
      <c r="CKM246" s="83"/>
      <c r="CKN246" s="83"/>
      <c r="CKO246" s="83"/>
      <c r="CKP246" s="83"/>
      <c r="CKQ246" s="83"/>
      <c r="CKR246" s="83"/>
      <c r="CKS246" s="83"/>
      <c r="CKT246" s="83"/>
      <c r="CKU246" s="83"/>
      <c r="CKV246" s="83"/>
      <c r="CKW246" s="83"/>
      <c r="CKX246" s="83"/>
      <c r="CKY246" s="83"/>
      <c r="CKZ246" s="83"/>
      <c r="CLA246" s="83"/>
      <c r="CLB246" s="83"/>
      <c r="CLC246" s="83"/>
      <c r="CLD246" s="83"/>
      <c r="CLE246" s="83"/>
      <c r="CLF246" s="83"/>
      <c r="CLG246" s="83"/>
      <c r="CLH246" s="83"/>
      <c r="CLI246" s="83"/>
      <c r="CLJ246" s="83"/>
      <c r="CLK246" s="83"/>
      <c r="CLL246" s="83"/>
      <c r="CLM246" s="83"/>
      <c r="CLN246" s="83"/>
      <c r="CLO246" s="83"/>
      <c r="CLP246" s="83"/>
      <c r="CLQ246" s="83"/>
      <c r="CLR246" s="83"/>
      <c r="CLS246" s="83"/>
      <c r="CLT246" s="83"/>
      <c r="CLU246" s="83"/>
      <c r="CLV246" s="83"/>
      <c r="CLW246" s="83"/>
      <c r="CLX246" s="83"/>
      <c r="CLY246" s="83"/>
      <c r="CLZ246" s="83"/>
      <c r="CMA246" s="83"/>
      <c r="CMB246" s="83"/>
      <c r="CMC246" s="83"/>
      <c r="CMD246" s="83"/>
      <c r="CME246" s="83"/>
      <c r="CMF246" s="83"/>
      <c r="CMG246" s="83"/>
      <c r="CMH246" s="83"/>
      <c r="CMI246" s="83"/>
      <c r="CMJ246" s="83"/>
      <c r="CMK246" s="83"/>
      <c r="CML246" s="83"/>
      <c r="CMM246" s="83"/>
      <c r="CMN246" s="83"/>
      <c r="CMO246" s="83"/>
      <c r="CMP246" s="83"/>
      <c r="CMQ246" s="83"/>
      <c r="CMR246" s="83"/>
      <c r="CMS246" s="83"/>
      <c r="CMT246" s="83"/>
      <c r="CMU246" s="83"/>
      <c r="CMV246" s="83"/>
      <c r="CMW246" s="83"/>
      <c r="CMX246" s="83"/>
      <c r="CMY246" s="83"/>
      <c r="CMZ246" s="83"/>
      <c r="CNA246" s="83"/>
      <c r="CNB246" s="83"/>
      <c r="CNC246" s="83"/>
      <c r="CND246" s="83"/>
      <c r="CNE246" s="83"/>
      <c r="CNF246" s="83"/>
      <c r="CNG246" s="83"/>
      <c r="CNH246" s="83"/>
      <c r="CNI246" s="83"/>
      <c r="CNJ246" s="83"/>
      <c r="CNK246" s="83"/>
      <c r="CNL246" s="83"/>
      <c r="CNM246" s="83"/>
      <c r="CNN246" s="83"/>
      <c r="CNO246" s="83"/>
      <c r="CNP246" s="83"/>
      <c r="CNQ246" s="83"/>
      <c r="CNR246" s="83"/>
      <c r="CNS246" s="83"/>
      <c r="CNT246" s="83"/>
      <c r="CNU246" s="83"/>
      <c r="CNV246" s="83"/>
      <c r="CNW246" s="83"/>
      <c r="CNX246" s="83"/>
      <c r="CNY246" s="83"/>
      <c r="CNZ246" s="83"/>
      <c r="COA246" s="83"/>
      <c r="COB246" s="83"/>
      <c r="COC246" s="83"/>
      <c r="COD246" s="83"/>
      <c r="COE246" s="83"/>
      <c r="COF246" s="83"/>
      <c r="COG246" s="83"/>
      <c r="COH246" s="83"/>
      <c r="COI246" s="83"/>
      <c r="COJ246" s="83"/>
      <c r="COK246" s="83"/>
      <c r="COL246" s="83"/>
      <c r="COM246" s="83"/>
      <c r="CON246" s="83"/>
      <c r="COO246" s="83"/>
      <c r="COP246" s="83"/>
      <c r="COQ246" s="83"/>
      <c r="COR246" s="83"/>
      <c r="COS246" s="83"/>
      <c r="COT246" s="83"/>
      <c r="COU246" s="83"/>
      <c r="COV246" s="83"/>
      <c r="COW246" s="83"/>
      <c r="COX246" s="83"/>
      <c r="COY246" s="83"/>
      <c r="COZ246" s="83"/>
      <c r="CPA246" s="83"/>
      <c r="CPB246" s="83"/>
      <c r="CPC246" s="83"/>
      <c r="CPD246" s="83"/>
      <c r="CPE246" s="83"/>
      <c r="CPF246" s="83"/>
      <c r="CPG246" s="83"/>
      <c r="CPH246" s="83"/>
      <c r="CPI246" s="83"/>
      <c r="CPJ246" s="83"/>
      <c r="CPK246" s="83"/>
      <c r="CPL246" s="83"/>
      <c r="CPM246" s="83"/>
      <c r="CPN246" s="83"/>
      <c r="CPO246" s="83"/>
      <c r="CPP246" s="83"/>
      <c r="CPQ246" s="83"/>
      <c r="CPR246" s="83"/>
      <c r="CPS246" s="83"/>
      <c r="CPT246" s="83"/>
      <c r="CPU246" s="83"/>
      <c r="CPV246" s="83"/>
      <c r="CPW246" s="83"/>
      <c r="CPX246" s="83"/>
      <c r="CPY246" s="83"/>
      <c r="CPZ246" s="83"/>
      <c r="CQA246" s="83"/>
      <c r="CQB246" s="83"/>
      <c r="CQC246" s="83"/>
      <c r="CQD246" s="83"/>
      <c r="CQE246" s="83"/>
      <c r="CQF246" s="83"/>
      <c r="CQG246" s="83"/>
      <c r="CQH246" s="83"/>
      <c r="CQI246" s="83"/>
      <c r="CQJ246" s="83"/>
      <c r="CQK246" s="83"/>
      <c r="CQL246" s="83"/>
      <c r="CQM246" s="83"/>
      <c r="CQN246" s="83"/>
      <c r="CQO246" s="83"/>
      <c r="CQP246" s="83"/>
      <c r="CQQ246" s="83"/>
      <c r="CQR246" s="83"/>
      <c r="CQS246" s="83"/>
      <c r="CQT246" s="83"/>
      <c r="CQU246" s="83"/>
      <c r="CQV246" s="83"/>
      <c r="CQW246" s="83"/>
      <c r="CQX246" s="83"/>
      <c r="CQY246" s="83"/>
      <c r="CQZ246" s="83"/>
      <c r="CRA246" s="83"/>
      <c r="CRB246" s="83"/>
      <c r="CRC246" s="83"/>
      <c r="CRD246" s="83"/>
      <c r="CRE246" s="83"/>
      <c r="CRF246" s="83"/>
      <c r="CRG246" s="83"/>
      <c r="CRH246" s="83"/>
      <c r="CRI246" s="83"/>
      <c r="CRJ246" s="83"/>
      <c r="CRK246" s="83"/>
      <c r="CRL246" s="83"/>
      <c r="CRM246" s="83"/>
      <c r="CRN246" s="83"/>
      <c r="CRO246" s="83"/>
      <c r="CRP246" s="83"/>
      <c r="CRQ246" s="83"/>
      <c r="CRR246" s="83"/>
      <c r="CRS246" s="83"/>
      <c r="CRT246" s="83"/>
      <c r="CRU246" s="83"/>
      <c r="CRV246" s="83"/>
      <c r="CRW246" s="83"/>
      <c r="CRX246" s="83"/>
      <c r="CRY246" s="83"/>
      <c r="CRZ246" s="83"/>
      <c r="CSA246" s="83"/>
      <c r="CSB246" s="83"/>
      <c r="CSC246" s="83"/>
      <c r="CSD246" s="83"/>
      <c r="CSE246" s="83"/>
      <c r="CSF246" s="83"/>
      <c r="CSG246" s="83"/>
      <c r="CSH246" s="83"/>
      <c r="CSI246" s="83"/>
      <c r="CSJ246" s="83"/>
      <c r="CSK246" s="83"/>
      <c r="CSL246" s="83"/>
      <c r="CSM246" s="83"/>
      <c r="CSN246" s="83"/>
      <c r="CSO246" s="83"/>
      <c r="CSP246" s="83"/>
      <c r="CSQ246" s="83"/>
      <c r="CSR246" s="83"/>
      <c r="CSS246" s="83"/>
      <c r="CST246" s="83"/>
      <c r="CSU246" s="83"/>
      <c r="CSV246" s="83"/>
      <c r="CSW246" s="83"/>
      <c r="CSX246" s="83"/>
      <c r="CSY246" s="83"/>
      <c r="CSZ246" s="83"/>
      <c r="CTA246" s="83"/>
      <c r="CTB246" s="83"/>
      <c r="CTC246" s="83"/>
      <c r="CTD246" s="83"/>
      <c r="CTE246" s="83"/>
      <c r="CTF246" s="83"/>
      <c r="CTG246" s="83"/>
      <c r="CTH246" s="83"/>
      <c r="CTI246" s="83"/>
      <c r="CTJ246" s="83"/>
      <c r="CTK246" s="83"/>
      <c r="CTL246" s="83"/>
      <c r="CTM246" s="83"/>
      <c r="CTN246" s="83"/>
      <c r="CTO246" s="83"/>
      <c r="CTP246" s="83"/>
      <c r="CTQ246" s="83"/>
      <c r="CTR246" s="83"/>
      <c r="CTS246" s="83"/>
      <c r="CTT246" s="83"/>
      <c r="CTU246" s="83"/>
      <c r="CTV246" s="83"/>
      <c r="CTW246" s="83"/>
      <c r="CTX246" s="83"/>
      <c r="CTY246" s="83"/>
      <c r="CTZ246" s="83"/>
      <c r="CUA246" s="83"/>
      <c r="CUB246" s="83"/>
      <c r="CUC246" s="83"/>
      <c r="CUD246" s="83"/>
      <c r="CUE246" s="83"/>
      <c r="CUF246" s="83"/>
      <c r="CUG246" s="83"/>
      <c r="CUH246" s="83"/>
      <c r="CUI246" s="83"/>
      <c r="CUJ246" s="83"/>
      <c r="CUK246" s="83"/>
      <c r="CUL246" s="83"/>
      <c r="CUM246" s="83"/>
      <c r="CUN246" s="83"/>
      <c r="CUO246" s="83"/>
      <c r="CUP246" s="83"/>
      <c r="CUQ246" s="83"/>
      <c r="CUR246" s="83"/>
      <c r="CUS246" s="83"/>
      <c r="CUT246" s="83"/>
      <c r="CUU246" s="83"/>
      <c r="CUV246" s="83"/>
      <c r="CUW246" s="83"/>
      <c r="CUX246" s="83"/>
      <c r="CUY246" s="83"/>
      <c r="CUZ246" s="83"/>
      <c r="CVA246" s="83"/>
      <c r="CVB246" s="83"/>
      <c r="CVC246" s="83"/>
      <c r="CVD246" s="83"/>
      <c r="CVE246" s="83"/>
      <c r="CVF246" s="83"/>
      <c r="CVG246" s="83"/>
      <c r="CVH246" s="83"/>
      <c r="CVI246" s="83"/>
      <c r="CVJ246" s="83"/>
      <c r="CVK246" s="83"/>
      <c r="CVL246" s="83"/>
      <c r="CVM246" s="83"/>
      <c r="CVN246" s="83"/>
      <c r="CVO246" s="83"/>
      <c r="CVP246" s="83"/>
      <c r="CVQ246" s="83"/>
      <c r="CVR246" s="83"/>
      <c r="CVS246" s="83"/>
      <c r="CVT246" s="83"/>
      <c r="CVU246" s="83"/>
      <c r="CVV246" s="83"/>
      <c r="CVW246" s="83"/>
      <c r="CVX246" s="83"/>
      <c r="CVY246" s="83"/>
      <c r="CVZ246" s="83"/>
      <c r="CWA246" s="83"/>
      <c r="CWB246" s="83"/>
      <c r="CWC246" s="83"/>
      <c r="CWD246" s="83"/>
      <c r="CWE246" s="83"/>
      <c r="CWF246" s="83"/>
      <c r="CWG246" s="83"/>
      <c r="CWH246" s="83"/>
      <c r="CWI246" s="83"/>
      <c r="CWJ246" s="83"/>
      <c r="CWK246" s="83"/>
      <c r="CWL246" s="83"/>
      <c r="CWM246" s="83"/>
      <c r="CWN246" s="83"/>
      <c r="CWO246" s="83"/>
      <c r="CWP246" s="83"/>
      <c r="CWQ246" s="83"/>
      <c r="CWR246" s="83"/>
      <c r="CWS246" s="83"/>
      <c r="CWT246" s="83"/>
      <c r="CWU246" s="83"/>
      <c r="CWV246" s="83"/>
      <c r="CWW246" s="83"/>
      <c r="CWX246" s="83"/>
      <c r="CWY246" s="83"/>
      <c r="CWZ246" s="83"/>
      <c r="CXA246" s="83"/>
      <c r="CXB246" s="83"/>
      <c r="CXC246" s="83"/>
      <c r="CXD246" s="83"/>
      <c r="CXE246" s="83"/>
      <c r="CXF246" s="83"/>
      <c r="CXG246" s="83"/>
      <c r="CXH246" s="83"/>
      <c r="CXI246" s="83"/>
      <c r="CXJ246" s="83"/>
      <c r="CXK246" s="83"/>
      <c r="CXL246" s="83"/>
      <c r="CXM246" s="83"/>
      <c r="CXN246" s="83"/>
      <c r="CXO246" s="83"/>
      <c r="CXP246" s="83"/>
      <c r="CXQ246" s="83"/>
      <c r="CXR246" s="83"/>
      <c r="CXS246" s="83"/>
      <c r="CXT246" s="83"/>
      <c r="CXU246" s="83"/>
      <c r="CXV246" s="83"/>
      <c r="CXW246" s="83"/>
      <c r="CXX246" s="83"/>
      <c r="CXY246" s="83"/>
      <c r="CXZ246" s="83"/>
      <c r="CYA246" s="83"/>
      <c r="CYB246" s="83"/>
      <c r="CYC246" s="83"/>
      <c r="CYD246" s="83"/>
      <c r="CYE246" s="83"/>
      <c r="CYF246" s="83"/>
      <c r="CYG246" s="83"/>
      <c r="CYH246" s="83"/>
      <c r="CYI246" s="83"/>
      <c r="CYJ246" s="83"/>
      <c r="CYK246" s="83"/>
      <c r="CYL246" s="83"/>
      <c r="CYM246" s="83"/>
      <c r="CYN246" s="83"/>
      <c r="CYO246" s="83"/>
      <c r="CYP246" s="83"/>
      <c r="CYQ246" s="83"/>
      <c r="CYR246" s="83"/>
      <c r="CYS246" s="83"/>
      <c r="CYT246" s="83"/>
      <c r="CYU246" s="83"/>
      <c r="CYV246" s="83"/>
      <c r="CYW246" s="83"/>
      <c r="CYX246" s="83"/>
      <c r="CYY246" s="83"/>
      <c r="CYZ246" s="83"/>
      <c r="CZA246" s="83"/>
      <c r="CZB246" s="83"/>
      <c r="CZC246" s="83"/>
      <c r="CZD246" s="83"/>
      <c r="CZE246" s="83"/>
      <c r="CZF246" s="83"/>
      <c r="CZG246" s="83"/>
      <c r="CZH246" s="83"/>
      <c r="CZI246" s="83"/>
      <c r="CZJ246" s="83"/>
      <c r="CZK246" s="83"/>
      <c r="CZL246" s="83"/>
      <c r="CZM246" s="83"/>
      <c r="CZN246" s="83"/>
      <c r="CZO246" s="83"/>
      <c r="CZP246" s="83"/>
      <c r="CZQ246" s="83"/>
      <c r="CZR246" s="83"/>
      <c r="CZS246" s="83"/>
      <c r="CZT246" s="83"/>
      <c r="CZU246" s="83"/>
      <c r="CZV246" s="83"/>
      <c r="CZW246" s="83"/>
      <c r="CZX246" s="83"/>
      <c r="CZY246" s="83"/>
      <c r="CZZ246" s="83"/>
      <c r="DAA246" s="83"/>
      <c r="DAB246" s="83"/>
      <c r="DAC246" s="83"/>
      <c r="DAD246" s="83"/>
      <c r="DAE246" s="83"/>
      <c r="DAF246" s="83"/>
      <c r="DAG246" s="83"/>
      <c r="DAH246" s="83"/>
      <c r="DAI246" s="83"/>
      <c r="DAJ246" s="83"/>
      <c r="DAK246" s="83"/>
      <c r="DAL246" s="83"/>
      <c r="DAM246" s="83"/>
      <c r="DAN246" s="83"/>
      <c r="DAO246" s="83"/>
      <c r="DAP246" s="83"/>
      <c r="DAQ246" s="83"/>
      <c r="DAR246" s="83"/>
      <c r="DAS246" s="83"/>
      <c r="DAT246" s="83"/>
      <c r="DAU246" s="83"/>
      <c r="DAV246" s="83"/>
      <c r="DAW246" s="83"/>
      <c r="DAX246" s="83"/>
      <c r="DAY246" s="83"/>
      <c r="DAZ246" s="83"/>
      <c r="DBA246" s="83"/>
      <c r="DBB246" s="83"/>
      <c r="DBC246" s="83"/>
      <c r="DBD246" s="83"/>
      <c r="DBE246" s="83"/>
      <c r="DBF246" s="83"/>
      <c r="DBG246" s="83"/>
      <c r="DBH246" s="83"/>
      <c r="DBI246" s="83"/>
      <c r="DBJ246" s="83"/>
      <c r="DBK246" s="83"/>
      <c r="DBL246" s="83"/>
      <c r="DBM246" s="83"/>
      <c r="DBN246" s="83"/>
      <c r="DBO246" s="83"/>
      <c r="DBP246" s="83"/>
      <c r="DBQ246" s="83"/>
      <c r="DBR246" s="83"/>
      <c r="DBS246" s="83"/>
      <c r="DBT246" s="83"/>
      <c r="DBU246" s="83"/>
      <c r="DBV246" s="83"/>
      <c r="DBW246" s="83"/>
      <c r="DBX246" s="83"/>
      <c r="DBY246" s="83"/>
      <c r="DBZ246" s="83"/>
      <c r="DCA246" s="83"/>
      <c r="DCB246" s="83"/>
      <c r="DCC246" s="83"/>
      <c r="DCD246" s="83"/>
      <c r="DCE246" s="83"/>
      <c r="DCF246" s="83"/>
      <c r="DCG246" s="83"/>
      <c r="DCH246" s="83"/>
      <c r="DCI246" s="83"/>
      <c r="DCJ246" s="83"/>
      <c r="DCK246" s="83"/>
      <c r="DCL246" s="83"/>
      <c r="DCM246" s="83"/>
      <c r="DCN246" s="83"/>
      <c r="DCO246" s="83"/>
      <c r="DCP246" s="83"/>
      <c r="DCQ246" s="83"/>
      <c r="DCR246" s="83"/>
      <c r="DCS246" s="83"/>
      <c r="DCT246" s="83"/>
      <c r="DCU246" s="83"/>
      <c r="DCV246" s="83"/>
      <c r="DCW246" s="83"/>
      <c r="DCX246" s="83"/>
      <c r="DCY246" s="83"/>
      <c r="DCZ246" s="83"/>
      <c r="DDA246" s="83"/>
      <c r="DDB246" s="83"/>
      <c r="DDC246" s="83"/>
      <c r="DDD246" s="83"/>
      <c r="DDE246" s="83"/>
      <c r="DDF246" s="83"/>
      <c r="DDG246" s="83"/>
      <c r="DDH246" s="83"/>
      <c r="DDI246" s="83"/>
      <c r="DDJ246" s="83"/>
      <c r="DDK246" s="83"/>
      <c r="DDL246" s="83"/>
      <c r="DDM246" s="83"/>
      <c r="DDN246" s="83"/>
      <c r="DDO246" s="83"/>
      <c r="DDP246" s="83"/>
      <c r="DDQ246" s="83"/>
      <c r="DDR246" s="83"/>
      <c r="DDS246" s="83"/>
      <c r="DDT246" s="83"/>
      <c r="DDU246" s="83"/>
      <c r="DDV246" s="83"/>
      <c r="DDW246" s="83"/>
      <c r="DDX246" s="83"/>
      <c r="DDY246" s="83"/>
      <c r="DDZ246" s="83"/>
      <c r="DEA246" s="83"/>
      <c r="DEB246" s="83"/>
      <c r="DEC246" s="83"/>
      <c r="DED246" s="83"/>
      <c r="DEE246" s="83"/>
      <c r="DEF246" s="83"/>
      <c r="DEG246" s="83"/>
      <c r="DEH246" s="83"/>
      <c r="DEI246" s="83"/>
      <c r="DEJ246" s="83"/>
      <c r="DEK246" s="83"/>
      <c r="DEL246" s="83"/>
      <c r="DEM246" s="83"/>
      <c r="DEN246" s="83"/>
      <c r="DEO246" s="83"/>
      <c r="DEP246" s="83"/>
      <c r="DEQ246" s="83"/>
      <c r="DER246" s="83"/>
      <c r="DES246" s="83"/>
      <c r="DET246" s="83"/>
      <c r="DEU246" s="83"/>
      <c r="DEV246" s="83"/>
      <c r="DEW246" s="83"/>
      <c r="DEX246" s="83"/>
      <c r="DEY246" s="83"/>
      <c r="DEZ246" s="83"/>
      <c r="DFA246" s="83"/>
      <c r="DFB246" s="83"/>
      <c r="DFC246" s="83"/>
      <c r="DFD246" s="83"/>
      <c r="DFE246" s="83"/>
      <c r="DFF246" s="83"/>
      <c r="DFG246" s="83"/>
      <c r="DFH246" s="83"/>
      <c r="DFI246" s="83"/>
      <c r="DFJ246" s="83"/>
      <c r="DFK246" s="83"/>
      <c r="DFL246" s="83"/>
      <c r="DFM246" s="83"/>
      <c r="DFN246" s="83"/>
      <c r="DFO246" s="83"/>
      <c r="DFP246" s="83"/>
      <c r="DFQ246" s="83"/>
      <c r="DFR246" s="83"/>
      <c r="DFS246" s="83"/>
      <c r="DFT246" s="83"/>
      <c r="DFU246" s="83"/>
      <c r="DFV246" s="83"/>
      <c r="DFW246" s="83"/>
      <c r="DFX246" s="83"/>
      <c r="DFY246" s="83"/>
      <c r="DFZ246" s="83"/>
      <c r="DGA246" s="83"/>
      <c r="DGB246" s="83"/>
      <c r="DGC246" s="83"/>
      <c r="DGD246" s="83"/>
      <c r="DGE246" s="83"/>
      <c r="DGF246" s="83"/>
      <c r="DGG246" s="83"/>
      <c r="DGH246" s="83"/>
      <c r="DGI246" s="83"/>
      <c r="DGJ246" s="83"/>
      <c r="DGK246" s="83"/>
      <c r="DGL246" s="83"/>
      <c r="DGM246" s="83"/>
      <c r="DGN246" s="83"/>
      <c r="DGO246" s="83"/>
      <c r="DGP246" s="83"/>
      <c r="DGQ246" s="83"/>
      <c r="DGR246" s="83"/>
      <c r="DGS246" s="83"/>
      <c r="DGT246" s="83"/>
      <c r="DGU246" s="83"/>
      <c r="DGV246" s="83"/>
      <c r="DGW246" s="83"/>
      <c r="DGX246" s="83"/>
      <c r="DGY246" s="83"/>
      <c r="DGZ246" s="83"/>
      <c r="DHA246" s="83"/>
      <c r="DHB246" s="83"/>
      <c r="DHC246" s="83"/>
      <c r="DHD246" s="83"/>
      <c r="DHE246" s="83"/>
      <c r="DHF246" s="83"/>
      <c r="DHG246" s="83"/>
      <c r="DHH246" s="83"/>
      <c r="DHI246" s="83"/>
      <c r="DHJ246" s="83"/>
      <c r="DHK246" s="83"/>
      <c r="DHL246" s="83"/>
      <c r="DHM246" s="83"/>
      <c r="DHN246" s="83"/>
      <c r="DHO246" s="83"/>
      <c r="DHP246" s="83"/>
      <c r="DHQ246" s="83"/>
      <c r="DHR246" s="83"/>
      <c r="DHS246" s="83"/>
      <c r="DHT246" s="83"/>
      <c r="DHU246" s="83"/>
      <c r="DHV246" s="83"/>
      <c r="DHW246" s="83"/>
      <c r="DHX246" s="83"/>
      <c r="DHY246" s="83"/>
      <c r="DHZ246" s="83"/>
      <c r="DIA246" s="83"/>
      <c r="DIB246" s="83"/>
      <c r="DIC246" s="83"/>
      <c r="DID246" s="83"/>
      <c r="DIE246" s="83"/>
      <c r="DIF246" s="83"/>
      <c r="DIG246" s="83"/>
      <c r="DIH246" s="83"/>
      <c r="DII246" s="83"/>
      <c r="DIJ246" s="83"/>
      <c r="DIK246" s="83"/>
      <c r="DIL246" s="83"/>
      <c r="DIM246" s="83"/>
      <c r="DIN246" s="83"/>
      <c r="DIO246" s="83"/>
      <c r="DIP246" s="83"/>
      <c r="DIQ246" s="83"/>
      <c r="DIR246" s="83"/>
      <c r="DIS246" s="83"/>
      <c r="DIT246" s="83"/>
      <c r="DIU246" s="83"/>
      <c r="DIV246" s="83"/>
      <c r="DIW246" s="83"/>
      <c r="DIX246" s="83"/>
      <c r="DIY246" s="83"/>
      <c r="DIZ246" s="83"/>
      <c r="DJA246" s="83"/>
      <c r="DJB246" s="83"/>
      <c r="DJC246" s="83"/>
      <c r="DJD246" s="83"/>
      <c r="DJE246" s="83"/>
      <c r="DJF246" s="83"/>
      <c r="DJG246" s="83"/>
      <c r="DJH246" s="83"/>
      <c r="DJI246" s="83"/>
      <c r="DJJ246" s="83"/>
      <c r="DJK246" s="83"/>
      <c r="DJL246" s="83"/>
      <c r="DJM246" s="83"/>
      <c r="DJN246" s="83"/>
      <c r="DJO246" s="83"/>
      <c r="DJP246" s="83"/>
      <c r="DJQ246" s="83"/>
      <c r="DJR246" s="83"/>
      <c r="DJS246" s="83"/>
      <c r="DJT246" s="83"/>
      <c r="DJU246" s="83"/>
      <c r="DJV246" s="83"/>
      <c r="DJW246" s="83"/>
      <c r="DJX246" s="83"/>
      <c r="DJY246" s="83"/>
      <c r="DJZ246" s="83"/>
      <c r="DKA246" s="83"/>
      <c r="DKB246" s="83"/>
      <c r="DKC246" s="83"/>
      <c r="DKD246" s="83"/>
      <c r="DKE246" s="83"/>
      <c r="DKF246" s="83"/>
      <c r="DKG246" s="83"/>
      <c r="DKH246" s="83"/>
      <c r="DKI246" s="83"/>
      <c r="DKJ246" s="83"/>
      <c r="DKK246" s="83"/>
      <c r="DKL246" s="83"/>
      <c r="DKM246" s="83"/>
      <c r="DKN246" s="83"/>
      <c r="DKO246" s="83"/>
      <c r="DKP246" s="83"/>
      <c r="DKQ246" s="83"/>
      <c r="DKR246" s="83"/>
      <c r="DKS246" s="83"/>
      <c r="DKT246" s="83"/>
      <c r="DKU246" s="83"/>
      <c r="DKV246" s="83"/>
      <c r="DKW246" s="83"/>
      <c r="DKX246" s="83"/>
      <c r="DKY246" s="83"/>
      <c r="DKZ246" s="83"/>
      <c r="DLA246" s="83"/>
      <c r="DLB246" s="83"/>
      <c r="DLC246" s="83"/>
      <c r="DLD246" s="83"/>
      <c r="DLE246" s="83"/>
      <c r="DLF246" s="83"/>
      <c r="DLG246" s="83"/>
      <c r="DLH246" s="83"/>
      <c r="DLI246" s="83"/>
      <c r="DLJ246" s="83"/>
      <c r="DLK246" s="83"/>
      <c r="DLL246" s="83"/>
      <c r="DLM246" s="83"/>
      <c r="DLN246" s="83"/>
      <c r="DLO246" s="83"/>
      <c r="DLP246" s="83"/>
      <c r="DLQ246" s="83"/>
      <c r="DLR246" s="83"/>
      <c r="DLS246" s="83"/>
      <c r="DLT246" s="83"/>
      <c r="DLU246" s="83"/>
      <c r="DLV246" s="83"/>
      <c r="DLW246" s="83"/>
      <c r="DLX246" s="83"/>
      <c r="DLY246" s="83"/>
      <c r="DLZ246" s="83"/>
      <c r="DMA246" s="83"/>
      <c r="DMB246" s="83"/>
      <c r="DMC246" s="83"/>
      <c r="DMD246" s="83"/>
      <c r="DME246" s="83"/>
      <c r="DMF246" s="83"/>
      <c r="DMG246" s="83"/>
      <c r="DMH246" s="83"/>
      <c r="DMI246" s="83"/>
      <c r="DMJ246" s="83"/>
      <c r="DMK246" s="83"/>
      <c r="DML246" s="83"/>
      <c r="DMM246" s="83"/>
      <c r="DMN246" s="83"/>
      <c r="DMO246" s="83"/>
      <c r="DMP246" s="83"/>
      <c r="DMQ246" s="83"/>
      <c r="DMR246" s="83"/>
      <c r="DMS246" s="83"/>
      <c r="DMT246" s="83"/>
      <c r="DMU246" s="83"/>
      <c r="DMV246" s="83"/>
      <c r="DMW246" s="83"/>
      <c r="DMX246" s="83"/>
      <c r="DMY246" s="83"/>
      <c r="DMZ246" s="83"/>
      <c r="DNA246" s="83"/>
      <c r="DNB246" s="83"/>
      <c r="DNC246" s="83"/>
      <c r="DND246" s="83"/>
      <c r="DNE246" s="83"/>
      <c r="DNF246" s="83"/>
      <c r="DNG246" s="83"/>
      <c r="DNH246" s="83"/>
      <c r="DNI246" s="83"/>
      <c r="DNJ246" s="83"/>
      <c r="DNK246" s="83"/>
      <c r="DNL246" s="83"/>
      <c r="DNM246" s="83"/>
      <c r="DNN246" s="83"/>
      <c r="DNO246" s="83"/>
      <c r="DNP246" s="83"/>
      <c r="DNQ246" s="83"/>
      <c r="DNR246" s="83"/>
      <c r="DNS246" s="83"/>
      <c r="DNT246" s="83"/>
      <c r="DNU246" s="83"/>
      <c r="DNV246" s="83"/>
      <c r="DNW246" s="83"/>
      <c r="DNX246" s="83"/>
      <c r="DNY246" s="83"/>
      <c r="DNZ246" s="83"/>
      <c r="DOA246" s="83"/>
      <c r="DOB246" s="83"/>
      <c r="DOC246" s="83"/>
      <c r="DOD246" s="83"/>
      <c r="DOE246" s="83"/>
      <c r="DOF246" s="83"/>
      <c r="DOG246" s="83"/>
      <c r="DOH246" s="83"/>
      <c r="DOI246" s="83"/>
      <c r="DOJ246" s="83"/>
      <c r="DOK246" s="83"/>
      <c r="DOL246" s="83"/>
      <c r="DOM246" s="83"/>
      <c r="DON246" s="83"/>
      <c r="DOO246" s="83"/>
      <c r="DOP246" s="83"/>
      <c r="DOQ246" s="83"/>
      <c r="DOR246" s="83"/>
      <c r="DOS246" s="83"/>
      <c r="DOT246" s="83"/>
      <c r="DOU246" s="83"/>
      <c r="DOV246" s="83"/>
      <c r="DOW246" s="83"/>
      <c r="DOX246" s="83"/>
      <c r="DOY246" s="83"/>
      <c r="DOZ246" s="83"/>
      <c r="DPA246" s="83"/>
      <c r="DPB246" s="83"/>
      <c r="DPC246" s="83"/>
      <c r="DPD246" s="83"/>
      <c r="DPE246" s="83"/>
      <c r="DPF246" s="83"/>
      <c r="DPG246" s="83"/>
      <c r="DPH246" s="83"/>
      <c r="DPI246" s="83"/>
      <c r="DPJ246" s="83"/>
      <c r="DPK246" s="83"/>
      <c r="DPL246" s="83"/>
      <c r="DPM246" s="83"/>
      <c r="DPN246" s="83"/>
      <c r="DPO246" s="83"/>
      <c r="DPP246" s="83"/>
      <c r="DPQ246" s="83"/>
      <c r="DPR246" s="83"/>
      <c r="DPS246" s="83"/>
      <c r="DPT246" s="83"/>
      <c r="DPU246" s="83"/>
      <c r="DPV246" s="83"/>
      <c r="DPW246" s="83"/>
      <c r="DPX246" s="83"/>
      <c r="DPY246" s="83"/>
      <c r="DPZ246" s="83"/>
      <c r="DQA246" s="83"/>
      <c r="DQB246" s="83"/>
      <c r="DQC246" s="83"/>
      <c r="DQD246" s="83"/>
      <c r="DQE246" s="83"/>
      <c r="DQF246" s="83"/>
      <c r="DQG246" s="83"/>
      <c r="DQH246" s="83"/>
      <c r="DQI246" s="83"/>
      <c r="DQJ246" s="83"/>
      <c r="DQK246" s="83"/>
      <c r="DQL246" s="83"/>
      <c r="DQM246" s="83"/>
      <c r="DQN246" s="83"/>
      <c r="DQO246" s="83"/>
      <c r="DQP246" s="83"/>
      <c r="DQQ246" s="83"/>
      <c r="DQR246" s="83"/>
      <c r="DQS246" s="83"/>
      <c r="DQT246" s="83"/>
      <c r="DQU246" s="83"/>
      <c r="DQV246" s="83"/>
      <c r="DQW246" s="83"/>
      <c r="DQX246" s="83"/>
      <c r="DQY246" s="83"/>
      <c r="DQZ246" s="83"/>
      <c r="DRA246" s="83"/>
      <c r="DRB246" s="83"/>
      <c r="DRC246" s="83"/>
      <c r="DRD246" s="83"/>
      <c r="DRE246" s="83"/>
      <c r="DRF246" s="83"/>
      <c r="DRG246" s="83"/>
      <c r="DRH246" s="83"/>
      <c r="DRI246" s="83"/>
      <c r="DRJ246" s="83"/>
      <c r="DRK246" s="83"/>
      <c r="DRL246" s="83"/>
      <c r="DRM246" s="83"/>
      <c r="DRN246" s="83"/>
      <c r="DRO246" s="83"/>
      <c r="DRP246" s="83"/>
      <c r="DRQ246" s="83"/>
      <c r="DRR246" s="83"/>
      <c r="DRS246" s="83"/>
      <c r="DRT246" s="83"/>
      <c r="DRU246" s="83"/>
      <c r="DRV246" s="83"/>
      <c r="DRW246" s="83"/>
      <c r="DRX246" s="83"/>
      <c r="DRY246" s="83"/>
      <c r="DRZ246" s="83"/>
      <c r="DSA246" s="83"/>
      <c r="DSB246" s="83"/>
      <c r="DSC246" s="83"/>
      <c r="DSD246" s="83"/>
      <c r="DSE246" s="83"/>
      <c r="DSF246" s="83"/>
      <c r="DSG246" s="83"/>
      <c r="DSH246" s="83"/>
      <c r="DSI246" s="83"/>
      <c r="DSJ246" s="83"/>
      <c r="DSK246" s="83"/>
      <c r="DSL246" s="83"/>
      <c r="DSM246" s="83"/>
      <c r="DSN246" s="83"/>
      <c r="DSO246" s="83"/>
      <c r="DSP246" s="83"/>
      <c r="DSQ246" s="83"/>
      <c r="DSR246" s="83"/>
      <c r="DSS246" s="83"/>
      <c r="DST246" s="83"/>
      <c r="DSU246" s="83"/>
      <c r="DSV246" s="83"/>
      <c r="DSW246" s="83"/>
      <c r="DSX246" s="83"/>
      <c r="DSY246" s="83"/>
      <c r="DSZ246" s="83"/>
      <c r="DTA246" s="83"/>
      <c r="DTB246" s="83"/>
      <c r="DTC246" s="83"/>
      <c r="DTD246" s="83"/>
      <c r="DTE246" s="83"/>
      <c r="DTF246" s="83"/>
      <c r="DTG246" s="83"/>
      <c r="DTH246" s="83"/>
      <c r="DTI246" s="83"/>
      <c r="DTJ246" s="83"/>
      <c r="DTK246" s="83"/>
      <c r="DTL246" s="83"/>
      <c r="DTM246" s="83"/>
      <c r="DTN246" s="83"/>
      <c r="DTO246" s="83"/>
      <c r="DTP246" s="83"/>
      <c r="DTQ246" s="83"/>
      <c r="DTR246" s="83"/>
      <c r="DTS246" s="83"/>
      <c r="DTT246" s="83"/>
      <c r="DTU246" s="83"/>
      <c r="DTV246" s="83"/>
      <c r="DTW246" s="83"/>
      <c r="DTX246" s="83"/>
      <c r="DTY246" s="83"/>
      <c r="DTZ246" s="83"/>
      <c r="DUA246" s="83"/>
      <c r="DUB246" s="83"/>
      <c r="DUC246" s="83"/>
      <c r="DUD246" s="83"/>
      <c r="DUE246" s="83"/>
      <c r="DUF246" s="83"/>
      <c r="DUG246" s="83"/>
      <c r="DUH246" s="83"/>
      <c r="DUI246" s="83"/>
      <c r="DUJ246" s="83"/>
      <c r="DUK246" s="83"/>
      <c r="DUL246" s="83"/>
      <c r="DUM246" s="83"/>
      <c r="DUN246" s="83"/>
      <c r="DUO246" s="83"/>
      <c r="DUP246" s="83"/>
      <c r="DUQ246" s="83"/>
      <c r="DUR246" s="83"/>
      <c r="DUS246" s="83"/>
      <c r="DUT246" s="83"/>
      <c r="DUU246" s="83"/>
      <c r="DUV246" s="83"/>
      <c r="DUW246" s="83"/>
      <c r="DUX246" s="83"/>
      <c r="DUY246" s="83"/>
      <c r="DUZ246" s="83"/>
      <c r="DVA246" s="83"/>
      <c r="DVB246" s="83"/>
      <c r="DVC246" s="83"/>
      <c r="DVD246" s="83"/>
      <c r="DVE246" s="83"/>
      <c r="DVF246" s="83"/>
      <c r="DVG246" s="83"/>
      <c r="DVH246" s="83"/>
      <c r="DVI246" s="83"/>
      <c r="DVJ246" s="83"/>
      <c r="DVK246" s="83"/>
      <c r="DVL246" s="83"/>
      <c r="DVM246" s="83"/>
      <c r="DVN246" s="83"/>
      <c r="DVO246" s="83"/>
      <c r="DVP246" s="83"/>
      <c r="DVQ246" s="83"/>
      <c r="DVR246" s="83"/>
      <c r="DVS246" s="83"/>
      <c r="DVT246" s="83"/>
      <c r="DVU246" s="83"/>
      <c r="DVV246" s="83"/>
      <c r="DVW246" s="83"/>
      <c r="DVX246" s="83"/>
      <c r="DVY246" s="83"/>
      <c r="DVZ246" s="83"/>
      <c r="DWA246" s="83"/>
      <c r="DWB246" s="83"/>
      <c r="DWC246" s="83"/>
      <c r="DWD246" s="83"/>
      <c r="DWE246" s="83"/>
      <c r="DWF246" s="83"/>
      <c r="DWG246" s="83"/>
      <c r="DWH246" s="83"/>
      <c r="DWI246" s="83"/>
      <c r="DWJ246" s="83"/>
      <c r="DWK246" s="83"/>
      <c r="DWL246" s="83"/>
      <c r="DWM246" s="83"/>
      <c r="DWN246" s="83"/>
      <c r="DWO246" s="83"/>
      <c r="DWP246" s="83"/>
      <c r="DWQ246" s="83"/>
      <c r="DWR246" s="83"/>
      <c r="DWS246" s="83"/>
      <c r="DWT246" s="83"/>
      <c r="DWU246" s="83"/>
      <c r="DWV246" s="83"/>
      <c r="DWW246" s="83"/>
      <c r="DWX246" s="83"/>
      <c r="DWY246" s="83"/>
      <c r="DWZ246" s="83"/>
      <c r="DXA246" s="83"/>
      <c r="DXB246" s="83"/>
      <c r="DXC246" s="83"/>
      <c r="DXD246" s="83"/>
      <c r="DXE246" s="83"/>
      <c r="DXF246" s="83"/>
      <c r="DXG246" s="83"/>
      <c r="DXH246" s="83"/>
      <c r="DXI246" s="83"/>
      <c r="DXJ246" s="83"/>
      <c r="DXK246" s="83"/>
      <c r="DXL246" s="83"/>
      <c r="DXM246" s="83"/>
      <c r="DXN246" s="83"/>
      <c r="DXO246" s="83"/>
      <c r="DXP246" s="83"/>
      <c r="DXQ246" s="83"/>
      <c r="DXR246" s="83"/>
      <c r="DXS246" s="83"/>
      <c r="DXT246" s="83"/>
      <c r="DXU246" s="83"/>
      <c r="DXV246" s="83"/>
      <c r="DXW246" s="83"/>
      <c r="DXX246" s="83"/>
      <c r="DXY246" s="83"/>
      <c r="DXZ246" s="83"/>
      <c r="DYA246" s="83"/>
      <c r="DYB246" s="83"/>
      <c r="DYC246" s="83"/>
      <c r="DYD246" s="83"/>
      <c r="DYE246" s="83"/>
      <c r="DYF246" s="83"/>
      <c r="DYG246" s="83"/>
      <c r="DYH246" s="83"/>
      <c r="DYI246" s="83"/>
      <c r="DYJ246" s="83"/>
      <c r="DYK246" s="83"/>
      <c r="DYL246" s="83"/>
      <c r="DYM246" s="83"/>
      <c r="DYN246" s="83"/>
      <c r="DYO246" s="83"/>
      <c r="DYP246" s="83"/>
      <c r="DYQ246" s="83"/>
      <c r="DYR246" s="83"/>
      <c r="DYS246" s="83"/>
      <c r="DYT246" s="83"/>
      <c r="DYU246" s="83"/>
      <c r="DYV246" s="83"/>
      <c r="DYW246" s="83"/>
      <c r="DYX246" s="83"/>
      <c r="DYY246" s="83"/>
      <c r="DYZ246" s="83"/>
      <c r="DZA246" s="83"/>
      <c r="DZB246" s="83"/>
      <c r="DZC246" s="83"/>
      <c r="DZD246" s="83"/>
      <c r="DZE246" s="83"/>
      <c r="DZF246" s="83"/>
      <c r="DZG246" s="83"/>
      <c r="DZH246" s="83"/>
      <c r="DZI246" s="83"/>
      <c r="DZJ246" s="83"/>
      <c r="DZK246" s="83"/>
      <c r="DZL246" s="83"/>
      <c r="DZM246" s="83"/>
      <c r="DZN246" s="83"/>
      <c r="DZO246" s="83"/>
      <c r="DZP246" s="83"/>
      <c r="DZQ246" s="83"/>
      <c r="DZR246" s="83"/>
      <c r="DZS246" s="83"/>
      <c r="DZT246" s="83"/>
      <c r="DZU246" s="83"/>
      <c r="DZV246" s="83"/>
      <c r="DZW246" s="83"/>
      <c r="DZX246" s="83"/>
      <c r="DZY246" s="83"/>
      <c r="DZZ246" s="83"/>
      <c r="EAA246" s="83"/>
      <c r="EAB246" s="83"/>
      <c r="EAC246" s="83"/>
      <c r="EAD246" s="83"/>
      <c r="EAE246" s="83"/>
      <c r="EAF246" s="83"/>
      <c r="EAG246" s="83"/>
      <c r="EAH246" s="83"/>
      <c r="EAI246" s="83"/>
      <c r="EAJ246" s="83"/>
      <c r="EAK246" s="83"/>
      <c r="EAL246" s="83"/>
      <c r="EAM246" s="83"/>
      <c r="EAN246" s="83"/>
      <c r="EAO246" s="83"/>
      <c r="EAP246" s="83"/>
      <c r="EAQ246" s="83"/>
      <c r="EAR246" s="83"/>
      <c r="EAS246" s="83"/>
      <c r="EAT246" s="83"/>
      <c r="EAU246" s="83"/>
      <c r="EAV246" s="83"/>
      <c r="EAW246" s="83"/>
      <c r="EAX246" s="83"/>
      <c r="EAY246" s="83"/>
      <c r="EAZ246" s="83"/>
      <c r="EBA246" s="83"/>
      <c r="EBB246" s="83"/>
      <c r="EBC246" s="83"/>
      <c r="EBD246" s="83"/>
      <c r="EBE246" s="83"/>
      <c r="EBF246" s="83"/>
      <c r="EBG246" s="83"/>
      <c r="EBH246" s="83"/>
      <c r="EBI246" s="83"/>
      <c r="EBJ246" s="83"/>
      <c r="EBK246" s="83"/>
      <c r="EBL246" s="83"/>
      <c r="EBM246" s="83"/>
      <c r="EBN246" s="83"/>
      <c r="EBO246" s="83"/>
      <c r="EBP246" s="83"/>
      <c r="EBQ246" s="83"/>
      <c r="EBR246" s="83"/>
      <c r="EBS246" s="83"/>
      <c r="EBT246" s="83"/>
      <c r="EBU246" s="83"/>
      <c r="EBV246" s="83"/>
      <c r="EBW246" s="83"/>
      <c r="EBX246" s="83"/>
      <c r="EBY246" s="83"/>
      <c r="EBZ246" s="83"/>
      <c r="ECA246" s="83"/>
      <c r="ECB246" s="83"/>
      <c r="ECC246" s="83"/>
      <c r="ECD246" s="83"/>
      <c r="ECE246" s="83"/>
      <c r="ECF246" s="83"/>
      <c r="ECG246" s="83"/>
      <c r="ECH246" s="83"/>
      <c r="ECI246" s="83"/>
      <c r="ECJ246" s="83"/>
      <c r="ECK246" s="83"/>
      <c r="ECL246" s="83"/>
      <c r="ECM246" s="83"/>
      <c r="ECN246" s="83"/>
      <c r="ECO246" s="83"/>
      <c r="ECP246" s="83"/>
      <c r="ECQ246" s="83"/>
      <c r="ECR246" s="83"/>
      <c r="ECS246" s="83"/>
      <c r="ECT246" s="83"/>
      <c r="ECU246" s="83"/>
      <c r="ECV246" s="83"/>
      <c r="ECW246" s="83"/>
      <c r="ECX246" s="83"/>
      <c r="ECY246" s="83"/>
      <c r="ECZ246" s="83"/>
      <c r="EDA246" s="83"/>
      <c r="EDB246" s="83"/>
      <c r="EDC246" s="83"/>
      <c r="EDD246" s="83"/>
      <c r="EDE246" s="83"/>
      <c r="EDF246" s="83"/>
      <c r="EDG246" s="83"/>
      <c r="EDH246" s="83"/>
      <c r="EDI246" s="83"/>
      <c r="EDJ246" s="83"/>
      <c r="EDK246" s="83"/>
      <c r="EDL246" s="83"/>
      <c r="EDM246" s="83"/>
      <c r="EDN246" s="83"/>
      <c r="EDO246" s="83"/>
      <c r="EDP246" s="83"/>
      <c r="EDQ246" s="83"/>
      <c r="EDR246" s="83"/>
      <c r="EDS246" s="83"/>
      <c r="EDT246" s="83"/>
      <c r="EDU246" s="83"/>
      <c r="EDV246" s="83"/>
      <c r="EDW246" s="83"/>
      <c r="EDX246" s="83"/>
      <c r="EDY246" s="83"/>
      <c r="EDZ246" s="83"/>
      <c r="EEA246" s="83"/>
      <c r="EEB246" s="83"/>
      <c r="EEC246" s="83"/>
      <c r="EED246" s="83"/>
      <c r="EEE246" s="83"/>
      <c r="EEF246" s="83"/>
      <c r="EEG246" s="83"/>
      <c r="EEH246" s="83"/>
      <c r="EEI246" s="83"/>
      <c r="EEJ246" s="83"/>
      <c r="EEK246" s="83"/>
      <c r="EEL246" s="83"/>
      <c r="EEM246" s="83"/>
      <c r="EEN246" s="83"/>
      <c r="EEO246" s="83"/>
      <c r="EEP246" s="83"/>
      <c r="EEQ246" s="83"/>
      <c r="EER246" s="83"/>
      <c r="EES246" s="83"/>
      <c r="EET246" s="83"/>
      <c r="EEU246" s="83"/>
      <c r="EEV246" s="83"/>
      <c r="EEW246" s="83"/>
      <c r="EEX246" s="83"/>
      <c r="EEY246" s="83"/>
      <c r="EEZ246" s="83"/>
      <c r="EFA246" s="83"/>
      <c r="EFB246" s="83"/>
      <c r="EFC246" s="83"/>
      <c r="EFD246" s="83"/>
      <c r="EFE246" s="83"/>
      <c r="EFF246" s="83"/>
      <c r="EFG246" s="83"/>
      <c r="EFH246" s="83"/>
      <c r="EFI246" s="83"/>
      <c r="EFJ246" s="83"/>
      <c r="EFK246" s="83"/>
      <c r="EFL246" s="83"/>
      <c r="EFM246" s="83"/>
      <c r="EFN246" s="83"/>
      <c r="EFO246" s="83"/>
      <c r="EFP246" s="83"/>
      <c r="EFQ246" s="83"/>
      <c r="EFR246" s="83"/>
      <c r="EFS246" s="83"/>
      <c r="EFT246" s="83"/>
      <c r="EFU246" s="83"/>
      <c r="EFV246" s="83"/>
      <c r="EFW246" s="83"/>
      <c r="EFX246" s="83"/>
      <c r="EFY246" s="83"/>
      <c r="EFZ246" s="83"/>
      <c r="EGA246" s="83"/>
      <c r="EGB246" s="83"/>
      <c r="EGC246" s="83"/>
      <c r="EGD246" s="83"/>
      <c r="EGE246" s="83"/>
      <c r="EGF246" s="83"/>
      <c r="EGG246" s="83"/>
      <c r="EGH246" s="83"/>
      <c r="EGI246" s="83"/>
      <c r="EGJ246" s="83"/>
      <c r="EGK246" s="83"/>
      <c r="EGL246" s="83"/>
      <c r="EGM246" s="83"/>
      <c r="EGN246" s="83"/>
      <c r="EGO246" s="83"/>
      <c r="EGP246" s="83"/>
      <c r="EGQ246" s="83"/>
      <c r="EGR246" s="83"/>
      <c r="EGS246" s="83"/>
      <c r="EGT246" s="83"/>
      <c r="EGU246" s="83"/>
      <c r="EGV246" s="83"/>
      <c r="EGW246" s="83"/>
      <c r="EGX246" s="83"/>
      <c r="EGY246" s="83"/>
      <c r="EGZ246" s="83"/>
      <c r="EHA246" s="83"/>
      <c r="EHB246" s="83"/>
      <c r="EHC246" s="83"/>
      <c r="EHD246" s="83"/>
      <c r="EHE246" s="83"/>
      <c r="EHF246" s="83"/>
      <c r="EHG246" s="83"/>
      <c r="EHH246" s="83"/>
      <c r="EHI246" s="83"/>
      <c r="EHJ246" s="83"/>
      <c r="EHK246" s="83"/>
      <c r="EHL246" s="83"/>
      <c r="EHM246" s="83"/>
      <c r="EHN246" s="83"/>
      <c r="EHO246" s="83"/>
      <c r="EHP246" s="83"/>
      <c r="EHQ246" s="83"/>
      <c r="EHR246" s="83"/>
      <c r="EHS246" s="83"/>
      <c r="EHT246" s="83"/>
      <c r="EHU246" s="83"/>
      <c r="EHV246" s="83"/>
      <c r="EHW246" s="83"/>
      <c r="EHX246" s="83"/>
      <c r="EHY246" s="83"/>
      <c r="EHZ246" s="83"/>
      <c r="EIA246" s="83"/>
      <c r="EIB246" s="83"/>
      <c r="EIC246" s="83"/>
      <c r="EID246" s="83"/>
      <c r="EIE246" s="83"/>
      <c r="EIF246" s="83"/>
      <c r="EIG246" s="83"/>
      <c r="EIH246" s="83"/>
      <c r="EII246" s="83"/>
      <c r="EIJ246" s="83"/>
      <c r="EIK246" s="83"/>
      <c r="EIL246" s="83"/>
      <c r="EIM246" s="83"/>
      <c r="EIN246" s="83"/>
    </row>
    <row r="247" spans="1:3628" customFormat="1" ht="7.5" customHeight="1" x14ac:dyDescent="0.25">
      <c r="A247" s="6"/>
      <c r="B247" s="49"/>
      <c r="C247" s="49"/>
      <c r="D247" s="92"/>
      <c r="E247" s="49"/>
      <c r="F247" s="49"/>
      <c r="G247" s="49"/>
      <c r="H247" s="49"/>
      <c r="I247" s="49"/>
      <c r="J247" s="49"/>
      <c r="K247" s="49"/>
      <c r="L247" s="49"/>
    </row>
    <row r="248" spans="1:3628" customFormat="1" ht="7.5" customHeight="1" x14ac:dyDescent="0.25">
      <c r="A248" s="121"/>
      <c r="B248" s="49"/>
      <c r="C248" s="49"/>
      <c r="D248" s="92"/>
      <c r="E248" s="49"/>
      <c r="F248" s="49"/>
      <c r="G248" s="49"/>
      <c r="H248" s="49"/>
      <c r="I248" s="49"/>
      <c r="J248" s="49"/>
      <c r="K248" s="49"/>
      <c r="L248" s="49"/>
    </row>
    <row r="249" spans="1:3628" s="28" customFormat="1" x14ac:dyDescent="0.25">
      <c r="A249" s="24" t="s">
        <v>179</v>
      </c>
      <c r="B249" s="93"/>
      <c r="C249" s="93"/>
      <c r="D249" s="94"/>
      <c r="E249" s="93"/>
      <c r="F249" s="93"/>
      <c r="G249" s="93"/>
      <c r="H249" s="49"/>
      <c r="I249" s="93"/>
      <c r="J249" s="93"/>
      <c r="K249" s="93"/>
      <c r="L249" s="49"/>
    </row>
    <row r="250" spans="1:3628" customFormat="1" x14ac:dyDescent="0.25">
      <c r="A250" s="35" t="str">
        <f>A243</f>
        <v>Balance brought forward from 2022-2023Administration</v>
      </c>
      <c r="B250" s="118"/>
      <c r="C250" s="118"/>
      <c r="D250" s="119"/>
      <c r="E250" s="118"/>
      <c r="F250" s="118"/>
      <c r="G250" s="95">
        <v>0</v>
      </c>
      <c r="H250" s="49"/>
      <c r="I250" s="118"/>
      <c r="J250" s="118"/>
      <c r="K250" s="95"/>
      <c r="L250" s="49"/>
    </row>
    <row r="251" spans="1:3628" customFormat="1" x14ac:dyDescent="0.25">
      <c r="A251" s="29" t="s">
        <v>83</v>
      </c>
      <c r="B251" s="50">
        <v>31563</v>
      </c>
      <c r="C251" s="50">
        <v>31563</v>
      </c>
      <c r="D251" s="51"/>
      <c r="E251" s="50">
        <v>30102</v>
      </c>
      <c r="F251" s="50">
        <v>30102</v>
      </c>
      <c r="G251" s="50"/>
      <c r="H251" s="49"/>
      <c r="I251" s="50">
        <v>30093</v>
      </c>
      <c r="J251" s="50">
        <v>30093</v>
      </c>
      <c r="K251" s="50"/>
      <c r="L251" s="49"/>
      <c r="M251" s="157"/>
    </row>
    <row r="252" spans="1:3628" customFormat="1" x14ac:dyDescent="0.25">
      <c r="A252" s="29" t="s">
        <v>180</v>
      </c>
      <c r="B252" s="50">
        <v>11272.5</v>
      </c>
      <c r="C252" s="50">
        <v>11272.5</v>
      </c>
      <c r="D252" s="51"/>
      <c r="E252" s="50">
        <v>17009.18</v>
      </c>
      <c r="F252" s="50">
        <v>17009.18</v>
      </c>
      <c r="G252" s="50"/>
      <c r="H252" s="49"/>
      <c r="I252" s="50">
        <v>10747.5</v>
      </c>
      <c r="J252" s="50">
        <v>10747.5</v>
      </c>
      <c r="K252" s="50"/>
      <c r="L252" s="49"/>
    </row>
    <row r="253" spans="1:3628" customFormat="1" x14ac:dyDescent="0.25">
      <c r="A253" s="63" t="s">
        <v>181</v>
      </c>
      <c r="B253" s="56"/>
      <c r="C253" s="164"/>
      <c r="D253" s="78"/>
      <c r="E253" s="56">
        <v>0</v>
      </c>
      <c r="F253" s="56"/>
      <c r="G253" s="56"/>
      <c r="H253" s="49"/>
      <c r="I253" s="56">
        <v>0</v>
      </c>
      <c r="J253" s="164">
        <v>0</v>
      </c>
      <c r="K253" s="56"/>
      <c r="L253" s="49"/>
    </row>
    <row r="254" spans="1:3628" customFormat="1" x14ac:dyDescent="0.25">
      <c r="A254" s="97" t="s">
        <v>182</v>
      </c>
      <c r="B254" s="57"/>
      <c r="C254" s="57"/>
      <c r="D254" s="98"/>
      <c r="E254" s="57"/>
      <c r="F254" s="57"/>
      <c r="G254" s="57"/>
      <c r="H254" s="59"/>
      <c r="I254" s="57"/>
      <c r="J254" s="57"/>
      <c r="K254" s="57"/>
      <c r="L254" s="49"/>
    </row>
    <row r="255" spans="1:3628" customFormat="1" x14ac:dyDescent="0.25">
      <c r="A255" s="109" t="s">
        <v>183</v>
      </c>
      <c r="B255" s="58">
        <v>29999.67</v>
      </c>
      <c r="C255" s="58"/>
      <c r="D255" s="148"/>
      <c r="E255" s="58">
        <v>32108</v>
      </c>
      <c r="F255" s="58"/>
      <c r="G255" s="58"/>
      <c r="H255" s="58"/>
      <c r="I255" s="245">
        <v>37000</v>
      </c>
      <c r="J255" s="58"/>
      <c r="K255" s="58"/>
      <c r="L255" s="49"/>
    </row>
    <row r="256" spans="1:3628" customFormat="1" x14ac:dyDescent="0.25">
      <c r="A256" s="46" t="s">
        <v>184</v>
      </c>
      <c r="B256" s="47"/>
      <c r="C256" s="47">
        <v>9999.6699999999983</v>
      </c>
      <c r="D256" s="48"/>
      <c r="E256" s="47"/>
      <c r="F256" s="47">
        <v>6505.7099999999991</v>
      </c>
      <c r="G256" s="47"/>
      <c r="H256" s="49"/>
      <c r="I256" s="47"/>
      <c r="J256" s="165">
        <v>9500</v>
      </c>
      <c r="K256" s="47" t="s">
        <v>108</v>
      </c>
      <c r="L256" s="49"/>
    </row>
    <row r="257" spans="1:3628" customFormat="1" x14ac:dyDescent="0.25">
      <c r="A257" s="29" t="s">
        <v>185</v>
      </c>
      <c r="B257" s="50"/>
      <c r="C257" s="72">
        <v>20000</v>
      </c>
      <c r="D257" s="51"/>
      <c r="E257" s="50"/>
      <c r="F257" s="50">
        <v>25602.29</v>
      </c>
      <c r="G257" s="50"/>
      <c r="H257" s="49"/>
      <c r="I257" s="50"/>
      <c r="J257" s="72">
        <v>27500</v>
      </c>
      <c r="K257" s="50" t="s">
        <v>108</v>
      </c>
      <c r="L257" s="49"/>
    </row>
    <row r="258" spans="1:3628" customFormat="1" x14ac:dyDescent="0.25">
      <c r="A258" s="29" t="s">
        <v>186</v>
      </c>
      <c r="B258" s="50">
        <v>100</v>
      </c>
      <c r="C258" s="50">
        <v>100</v>
      </c>
      <c r="D258" s="51"/>
      <c r="E258" s="50">
        <v>88</v>
      </c>
      <c r="F258" s="50">
        <v>88</v>
      </c>
      <c r="G258" s="50"/>
      <c r="H258" s="49"/>
      <c r="I258" s="50">
        <v>100</v>
      </c>
      <c r="J258" s="50">
        <v>100</v>
      </c>
      <c r="K258" s="50"/>
      <c r="L258" s="49"/>
    </row>
    <row r="259" spans="1:3628" customFormat="1" ht="18.75" thickBot="1" x14ac:dyDescent="0.3">
      <c r="A259" s="63"/>
      <c r="B259" s="56"/>
      <c r="C259" s="56"/>
      <c r="D259" s="78"/>
      <c r="E259" s="56"/>
      <c r="F259" s="56"/>
      <c r="G259" s="56"/>
      <c r="H259" s="49"/>
      <c r="I259" s="56"/>
      <c r="J259" s="56"/>
      <c r="K259" s="56"/>
      <c r="L259" s="49"/>
    </row>
    <row r="260" spans="1:3628" s="103" customFormat="1" ht="19.5" thickTop="1" thickBot="1" x14ac:dyDescent="0.3">
      <c r="A260" s="101" t="s">
        <v>187</v>
      </c>
      <c r="B260" s="102">
        <f>SUM(B251:B259)</f>
        <v>72935.17</v>
      </c>
      <c r="C260" s="102">
        <f>SUM(C251:C258)</f>
        <v>72935.17</v>
      </c>
      <c r="D260" s="102">
        <f t="shared" ref="D260:E260" si="26">SUM(D251:D259)</f>
        <v>0</v>
      </c>
      <c r="E260" s="102">
        <f t="shared" si="26"/>
        <v>79307.179999999993</v>
      </c>
      <c r="F260" s="102">
        <f>SUM(F251:F259)</f>
        <v>79307.179999999993</v>
      </c>
      <c r="G260" s="102">
        <f>G250+E260-F260</f>
        <v>0</v>
      </c>
      <c r="H260" s="102">
        <v>0</v>
      </c>
      <c r="I260" s="102">
        <f t="shared" ref="I260" si="27">SUM(I251:I259)</f>
        <v>77940.5</v>
      </c>
      <c r="J260" s="102">
        <f>SUM(J251:J259)</f>
        <v>77940.5</v>
      </c>
      <c r="K260" s="102">
        <f>G260+I260-J260</f>
        <v>0</v>
      </c>
      <c r="L260" s="82">
        <f>I260-J260</f>
        <v>0</v>
      </c>
      <c r="M260" s="166" t="s">
        <v>188</v>
      </c>
      <c r="N260" s="167">
        <f>J251+J252+J257+J258</f>
        <v>68440.5</v>
      </c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  <c r="EN260" s="83"/>
      <c r="EO260" s="83"/>
      <c r="EP260" s="83"/>
      <c r="EQ260" s="83"/>
      <c r="ER260" s="83"/>
      <c r="ES260" s="83"/>
      <c r="ET260" s="83"/>
      <c r="EU260" s="83"/>
      <c r="EV260" s="83"/>
      <c r="EW260" s="83"/>
      <c r="EX260" s="83"/>
      <c r="EY260" s="83"/>
      <c r="EZ260" s="83"/>
      <c r="FA260" s="83"/>
      <c r="FB260" s="83"/>
      <c r="FC260" s="83"/>
      <c r="FD260" s="83"/>
      <c r="FE260" s="83"/>
      <c r="FF260" s="83"/>
      <c r="FG260" s="83"/>
      <c r="FH260" s="83"/>
      <c r="FI260" s="83"/>
      <c r="FJ260" s="83"/>
      <c r="FK260" s="83"/>
      <c r="FL260" s="83"/>
      <c r="FM260" s="83"/>
      <c r="FN260" s="83"/>
      <c r="FO260" s="83"/>
      <c r="FP260" s="83"/>
      <c r="FQ260" s="83"/>
      <c r="FR260" s="83"/>
      <c r="FS260" s="83"/>
      <c r="FT260" s="83"/>
      <c r="FU260" s="83"/>
      <c r="FV260" s="83"/>
      <c r="FW260" s="83"/>
      <c r="FX260" s="83"/>
      <c r="FY260" s="83"/>
      <c r="FZ260" s="83"/>
      <c r="GA260" s="83"/>
      <c r="GB260" s="83"/>
      <c r="GC260" s="83"/>
      <c r="GD260" s="83"/>
      <c r="GE260" s="83"/>
      <c r="GF260" s="83"/>
      <c r="GG260" s="83"/>
      <c r="GH260" s="83"/>
      <c r="GI260" s="83"/>
      <c r="GJ260" s="83"/>
      <c r="GK260" s="83"/>
      <c r="GL260" s="83"/>
      <c r="GM260" s="83"/>
      <c r="GN260" s="83"/>
      <c r="GO260" s="83"/>
      <c r="GP260" s="83"/>
      <c r="GQ260" s="83"/>
      <c r="GR260" s="83"/>
      <c r="GS260" s="83"/>
      <c r="GT260" s="83"/>
      <c r="GU260" s="83"/>
      <c r="GV260" s="83"/>
      <c r="GW260" s="83"/>
      <c r="GX260" s="83"/>
      <c r="GY260" s="83"/>
      <c r="GZ260" s="83"/>
      <c r="HA260" s="83"/>
      <c r="HB260" s="83"/>
      <c r="HC260" s="83"/>
      <c r="HD260" s="83"/>
      <c r="HE260" s="83"/>
      <c r="HF260" s="83"/>
      <c r="HG260" s="83"/>
      <c r="HH260" s="83"/>
      <c r="HI260" s="83"/>
      <c r="HJ260" s="83"/>
      <c r="HK260" s="83"/>
      <c r="HL260" s="83"/>
      <c r="HM260" s="83"/>
      <c r="HN260" s="83"/>
      <c r="HO260" s="83"/>
      <c r="HP260" s="83"/>
      <c r="HQ260" s="83"/>
      <c r="HR260" s="83"/>
      <c r="HS260" s="83"/>
      <c r="HT260" s="83"/>
      <c r="HU260" s="83"/>
      <c r="HV260" s="83"/>
      <c r="HW260" s="83"/>
      <c r="HX260" s="83"/>
      <c r="HY260" s="83"/>
      <c r="HZ260" s="83"/>
      <c r="IA260" s="83"/>
      <c r="IB260" s="83"/>
      <c r="IC260" s="83"/>
      <c r="ID260" s="83"/>
      <c r="IE260" s="83"/>
      <c r="IF260" s="83"/>
      <c r="IG260" s="83"/>
      <c r="IH260" s="83"/>
      <c r="II260" s="83"/>
      <c r="IJ260" s="83"/>
      <c r="IK260" s="83"/>
      <c r="IL260" s="83"/>
      <c r="IM260" s="83"/>
      <c r="IN260" s="83"/>
      <c r="IO260" s="83"/>
      <c r="IP260" s="83"/>
      <c r="IQ260" s="83"/>
      <c r="IR260" s="83"/>
      <c r="IS260" s="83"/>
      <c r="IT260" s="83"/>
      <c r="IU260" s="83"/>
      <c r="IV260" s="83"/>
      <c r="IW260" s="83"/>
      <c r="IX260" s="83"/>
      <c r="IY260" s="83"/>
      <c r="IZ260" s="83"/>
      <c r="JA260" s="83"/>
      <c r="JB260" s="83"/>
      <c r="JC260" s="83"/>
      <c r="JD260" s="83"/>
      <c r="JE260" s="83"/>
      <c r="JF260" s="83"/>
      <c r="JG260" s="83"/>
      <c r="JH260" s="83"/>
      <c r="JI260" s="83"/>
      <c r="JJ260" s="83"/>
      <c r="JK260" s="83"/>
      <c r="JL260" s="83"/>
      <c r="JM260" s="83"/>
      <c r="JN260" s="83"/>
      <c r="JO260" s="83"/>
      <c r="JP260" s="83"/>
      <c r="JQ260" s="83"/>
      <c r="JR260" s="83"/>
      <c r="JS260" s="83"/>
      <c r="JT260" s="83"/>
      <c r="JU260" s="83"/>
      <c r="JV260" s="83"/>
      <c r="JW260" s="83"/>
      <c r="JX260" s="83"/>
      <c r="JY260" s="83"/>
      <c r="JZ260" s="83"/>
      <c r="KA260" s="83"/>
      <c r="KB260" s="83"/>
      <c r="KC260" s="83"/>
      <c r="KD260" s="83"/>
      <c r="KE260" s="83"/>
      <c r="KF260" s="83"/>
      <c r="KG260" s="83"/>
      <c r="KH260" s="83"/>
      <c r="KI260" s="83"/>
      <c r="KJ260" s="83"/>
      <c r="KK260" s="83"/>
      <c r="KL260" s="83"/>
      <c r="KM260" s="83"/>
      <c r="KN260" s="83"/>
      <c r="KO260" s="83"/>
      <c r="KP260" s="83"/>
      <c r="KQ260" s="83"/>
      <c r="KR260" s="83"/>
      <c r="KS260" s="83"/>
      <c r="KT260" s="83"/>
      <c r="KU260" s="83"/>
      <c r="KV260" s="83"/>
      <c r="KW260" s="83"/>
      <c r="KX260" s="83"/>
      <c r="KY260" s="83"/>
      <c r="KZ260" s="83"/>
      <c r="LA260" s="83"/>
      <c r="LB260" s="83"/>
      <c r="LC260" s="83"/>
      <c r="LD260" s="83"/>
      <c r="LE260" s="83"/>
      <c r="LF260" s="83"/>
      <c r="LG260" s="83"/>
      <c r="LH260" s="83"/>
      <c r="LI260" s="83"/>
      <c r="LJ260" s="83"/>
      <c r="LK260" s="83"/>
      <c r="LL260" s="83"/>
      <c r="LM260" s="83"/>
      <c r="LN260" s="83"/>
      <c r="LO260" s="83"/>
      <c r="LP260" s="83"/>
      <c r="LQ260" s="83"/>
      <c r="LR260" s="83"/>
      <c r="LS260" s="83"/>
      <c r="LT260" s="83"/>
      <c r="LU260" s="83"/>
      <c r="LV260" s="83"/>
      <c r="LW260" s="83"/>
      <c r="LX260" s="83"/>
      <c r="LY260" s="83"/>
      <c r="LZ260" s="83"/>
      <c r="MA260" s="83"/>
      <c r="MB260" s="83"/>
      <c r="MC260" s="83"/>
      <c r="MD260" s="83"/>
      <c r="ME260" s="83"/>
      <c r="MF260" s="83"/>
      <c r="MG260" s="83"/>
      <c r="MH260" s="83"/>
      <c r="MI260" s="83"/>
      <c r="MJ260" s="83"/>
      <c r="MK260" s="83"/>
      <c r="ML260" s="83"/>
      <c r="MM260" s="83"/>
      <c r="MN260" s="83"/>
      <c r="MO260" s="83"/>
      <c r="MP260" s="83"/>
      <c r="MQ260" s="83"/>
      <c r="MR260" s="83"/>
      <c r="MS260" s="83"/>
      <c r="MT260" s="83"/>
      <c r="MU260" s="83"/>
      <c r="MV260" s="83"/>
      <c r="MW260" s="83"/>
      <c r="MX260" s="83"/>
      <c r="MY260" s="83"/>
      <c r="MZ260" s="83"/>
      <c r="NA260" s="83"/>
      <c r="NB260" s="83"/>
      <c r="NC260" s="83"/>
      <c r="ND260" s="83"/>
      <c r="NE260" s="83"/>
      <c r="NF260" s="83"/>
      <c r="NG260" s="83"/>
      <c r="NH260" s="83"/>
      <c r="NI260" s="83"/>
      <c r="NJ260" s="83"/>
      <c r="NK260" s="83"/>
      <c r="NL260" s="83"/>
      <c r="NM260" s="83"/>
      <c r="NN260" s="83"/>
      <c r="NO260" s="83"/>
      <c r="NP260" s="83"/>
      <c r="NQ260" s="83"/>
      <c r="NR260" s="83"/>
      <c r="NS260" s="83"/>
      <c r="NT260" s="83"/>
      <c r="NU260" s="83"/>
      <c r="NV260" s="83"/>
      <c r="NW260" s="83"/>
      <c r="NX260" s="83"/>
      <c r="NY260" s="83"/>
      <c r="NZ260" s="83"/>
      <c r="OA260" s="83"/>
      <c r="OB260" s="83"/>
      <c r="OC260" s="83"/>
      <c r="OD260" s="83"/>
      <c r="OE260" s="83"/>
      <c r="OF260" s="83"/>
      <c r="OG260" s="83"/>
      <c r="OH260" s="83"/>
      <c r="OI260" s="83"/>
      <c r="OJ260" s="83"/>
      <c r="OK260" s="83"/>
      <c r="OL260" s="83"/>
      <c r="OM260" s="83"/>
      <c r="ON260" s="83"/>
      <c r="OO260" s="83"/>
      <c r="OP260" s="83"/>
      <c r="OQ260" s="83"/>
      <c r="OR260" s="83"/>
      <c r="OS260" s="83"/>
      <c r="OT260" s="83"/>
      <c r="OU260" s="83"/>
      <c r="OV260" s="83"/>
      <c r="OW260" s="83"/>
      <c r="OX260" s="83"/>
      <c r="OY260" s="83"/>
      <c r="OZ260" s="83"/>
      <c r="PA260" s="83"/>
      <c r="PB260" s="83"/>
      <c r="PC260" s="83"/>
      <c r="PD260" s="83"/>
      <c r="PE260" s="83"/>
      <c r="PF260" s="83"/>
      <c r="PG260" s="83"/>
      <c r="PH260" s="83"/>
      <c r="PI260" s="83"/>
      <c r="PJ260" s="83"/>
      <c r="PK260" s="83"/>
      <c r="PL260" s="83"/>
      <c r="PM260" s="83"/>
      <c r="PN260" s="83"/>
      <c r="PO260" s="83"/>
      <c r="PP260" s="83"/>
      <c r="PQ260" s="83"/>
      <c r="PR260" s="83"/>
      <c r="PS260" s="83"/>
      <c r="PT260" s="83"/>
      <c r="PU260" s="83"/>
      <c r="PV260" s="83"/>
      <c r="PW260" s="83"/>
      <c r="PX260" s="83"/>
      <c r="PY260" s="83"/>
      <c r="PZ260" s="83"/>
      <c r="QA260" s="83"/>
      <c r="QB260" s="83"/>
      <c r="QC260" s="83"/>
      <c r="QD260" s="83"/>
      <c r="QE260" s="83"/>
      <c r="QF260" s="83"/>
      <c r="QG260" s="83"/>
      <c r="QH260" s="83"/>
      <c r="QI260" s="83"/>
      <c r="QJ260" s="83"/>
      <c r="QK260" s="83"/>
      <c r="QL260" s="83"/>
      <c r="QM260" s="83"/>
      <c r="QN260" s="83"/>
      <c r="QO260" s="83"/>
      <c r="QP260" s="83"/>
      <c r="QQ260" s="83"/>
      <c r="QR260" s="83"/>
      <c r="QS260" s="83"/>
      <c r="QT260" s="83"/>
      <c r="QU260" s="83"/>
      <c r="QV260" s="83"/>
      <c r="QW260" s="83"/>
      <c r="QX260" s="83"/>
      <c r="QY260" s="83"/>
      <c r="QZ260" s="83"/>
      <c r="RA260" s="83"/>
      <c r="RB260" s="83"/>
      <c r="RC260" s="83"/>
      <c r="RD260" s="83"/>
      <c r="RE260" s="83"/>
      <c r="RF260" s="83"/>
      <c r="RG260" s="83"/>
      <c r="RH260" s="83"/>
      <c r="RI260" s="83"/>
      <c r="RJ260" s="83"/>
      <c r="RK260" s="83"/>
      <c r="RL260" s="83"/>
      <c r="RM260" s="83"/>
      <c r="RN260" s="83"/>
      <c r="RO260" s="83"/>
      <c r="RP260" s="83"/>
      <c r="RQ260" s="83"/>
      <c r="RR260" s="83"/>
      <c r="RS260" s="83"/>
      <c r="RT260" s="83"/>
      <c r="RU260" s="83"/>
      <c r="RV260" s="83"/>
      <c r="RW260" s="83"/>
      <c r="RX260" s="83"/>
      <c r="RY260" s="83"/>
      <c r="RZ260" s="83"/>
      <c r="SA260" s="83"/>
      <c r="SB260" s="83"/>
      <c r="SC260" s="83"/>
      <c r="SD260" s="83"/>
      <c r="SE260" s="83"/>
      <c r="SF260" s="83"/>
      <c r="SG260" s="83"/>
      <c r="SH260" s="83"/>
      <c r="SI260" s="83"/>
      <c r="SJ260" s="83"/>
      <c r="SK260" s="83"/>
      <c r="SL260" s="83"/>
      <c r="SM260" s="83"/>
      <c r="SN260" s="83"/>
      <c r="SO260" s="83"/>
      <c r="SP260" s="83"/>
      <c r="SQ260" s="83"/>
      <c r="SR260" s="83"/>
      <c r="SS260" s="83"/>
      <c r="ST260" s="83"/>
      <c r="SU260" s="83"/>
      <c r="SV260" s="83"/>
      <c r="SW260" s="83"/>
      <c r="SX260" s="83"/>
      <c r="SY260" s="83"/>
      <c r="SZ260" s="83"/>
      <c r="TA260" s="83"/>
      <c r="TB260" s="83"/>
      <c r="TC260" s="83"/>
      <c r="TD260" s="83"/>
      <c r="TE260" s="83"/>
      <c r="TF260" s="83"/>
      <c r="TG260" s="83"/>
      <c r="TH260" s="83"/>
      <c r="TI260" s="83"/>
      <c r="TJ260" s="83"/>
      <c r="TK260" s="83"/>
      <c r="TL260" s="83"/>
      <c r="TM260" s="83"/>
      <c r="TN260" s="83"/>
      <c r="TO260" s="83"/>
      <c r="TP260" s="83"/>
      <c r="TQ260" s="83"/>
      <c r="TR260" s="83"/>
      <c r="TS260" s="83"/>
      <c r="TT260" s="83"/>
      <c r="TU260" s="83"/>
      <c r="TV260" s="83"/>
      <c r="TW260" s="83"/>
      <c r="TX260" s="83"/>
      <c r="TY260" s="83"/>
      <c r="TZ260" s="83"/>
      <c r="UA260" s="83"/>
      <c r="UB260" s="83"/>
      <c r="UC260" s="83"/>
      <c r="UD260" s="83"/>
      <c r="UE260" s="83"/>
      <c r="UF260" s="83"/>
      <c r="UG260" s="83"/>
      <c r="UH260" s="83"/>
      <c r="UI260" s="83"/>
      <c r="UJ260" s="83"/>
      <c r="UK260" s="83"/>
      <c r="UL260" s="83"/>
      <c r="UM260" s="83"/>
      <c r="UN260" s="83"/>
      <c r="UO260" s="83"/>
      <c r="UP260" s="83"/>
      <c r="UQ260" s="83"/>
      <c r="UR260" s="83"/>
      <c r="US260" s="83"/>
      <c r="UT260" s="83"/>
      <c r="UU260" s="83"/>
      <c r="UV260" s="83"/>
      <c r="UW260" s="83"/>
      <c r="UX260" s="83"/>
      <c r="UY260" s="83"/>
      <c r="UZ260" s="83"/>
      <c r="VA260" s="83"/>
      <c r="VB260" s="83"/>
      <c r="VC260" s="83"/>
      <c r="VD260" s="83"/>
      <c r="VE260" s="83"/>
      <c r="VF260" s="83"/>
      <c r="VG260" s="83"/>
      <c r="VH260" s="83"/>
      <c r="VI260" s="83"/>
      <c r="VJ260" s="83"/>
      <c r="VK260" s="83"/>
      <c r="VL260" s="83"/>
      <c r="VM260" s="83"/>
      <c r="VN260" s="83"/>
      <c r="VO260" s="83"/>
      <c r="VP260" s="83"/>
      <c r="VQ260" s="83"/>
      <c r="VR260" s="83"/>
      <c r="VS260" s="83"/>
      <c r="VT260" s="83"/>
      <c r="VU260" s="83"/>
      <c r="VV260" s="83"/>
      <c r="VW260" s="83"/>
      <c r="VX260" s="83"/>
      <c r="VY260" s="83"/>
      <c r="VZ260" s="83"/>
      <c r="WA260" s="83"/>
      <c r="WB260" s="83"/>
      <c r="WC260" s="83"/>
      <c r="WD260" s="83"/>
      <c r="WE260" s="83"/>
      <c r="WF260" s="83"/>
      <c r="WG260" s="83"/>
      <c r="WH260" s="83"/>
      <c r="WI260" s="83"/>
      <c r="WJ260" s="83"/>
      <c r="WK260" s="83"/>
      <c r="WL260" s="83"/>
      <c r="WM260" s="83"/>
      <c r="WN260" s="83"/>
      <c r="WO260" s="83"/>
      <c r="WP260" s="83"/>
      <c r="WQ260" s="83"/>
      <c r="WR260" s="83"/>
      <c r="WS260" s="83"/>
      <c r="WT260" s="83"/>
      <c r="WU260" s="83"/>
      <c r="WV260" s="83"/>
      <c r="WW260" s="83"/>
      <c r="WX260" s="83"/>
      <c r="WY260" s="83"/>
      <c r="WZ260" s="83"/>
      <c r="XA260" s="83"/>
      <c r="XB260" s="83"/>
      <c r="XC260" s="83"/>
      <c r="XD260" s="83"/>
      <c r="XE260" s="83"/>
      <c r="XF260" s="83"/>
      <c r="XG260" s="83"/>
      <c r="XH260" s="83"/>
      <c r="XI260" s="83"/>
      <c r="XJ260" s="83"/>
      <c r="XK260" s="83"/>
      <c r="XL260" s="83"/>
      <c r="XM260" s="83"/>
      <c r="XN260" s="83"/>
      <c r="XO260" s="83"/>
      <c r="XP260" s="83"/>
      <c r="XQ260" s="83"/>
      <c r="XR260" s="83"/>
      <c r="XS260" s="83"/>
      <c r="XT260" s="83"/>
      <c r="XU260" s="83"/>
      <c r="XV260" s="83"/>
      <c r="XW260" s="83"/>
      <c r="XX260" s="83"/>
      <c r="XY260" s="83"/>
      <c r="XZ260" s="83"/>
      <c r="YA260" s="83"/>
      <c r="YB260" s="83"/>
      <c r="YC260" s="83"/>
      <c r="YD260" s="83"/>
      <c r="YE260" s="83"/>
      <c r="YF260" s="83"/>
      <c r="YG260" s="83"/>
      <c r="YH260" s="83"/>
      <c r="YI260" s="83"/>
      <c r="YJ260" s="83"/>
      <c r="YK260" s="83"/>
      <c r="YL260" s="83"/>
      <c r="YM260" s="83"/>
      <c r="YN260" s="83"/>
      <c r="YO260" s="83"/>
      <c r="YP260" s="83"/>
      <c r="YQ260" s="83"/>
      <c r="YR260" s="83"/>
      <c r="YS260" s="83"/>
      <c r="YT260" s="83"/>
      <c r="YU260" s="83"/>
      <c r="YV260" s="83"/>
      <c r="YW260" s="83"/>
      <c r="YX260" s="83"/>
      <c r="YY260" s="83"/>
      <c r="YZ260" s="83"/>
      <c r="ZA260" s="83"/>
      <c r="ZB260" s="83"/>
      <c r="ZC260" s="83"/>
      <c r="ZD260" s="83"/>
      <c r="ZE260" s="83"/>
      <c r="ZF260" s="83"/>
      <c r="ZG260" s="83"/>
      <c r="ZH260" s="83"/>
      <c r="ZI260" s="83"/>
      <c r="ZJ260" s="83"/>
      <c r="ZK260" s="83"/>
      <c r="ZL260" s="83"/>
      <c r="ZM260" s="83"/>
      <c r="ZN260" s="83"/>
      <c r="ZO260" s="83"/>
      <c r="ZP260" s="83"/>
      <c r="ZQ260" s="83"/>
      <c r="ZR260" s="83"/>
      <c r="ZS260" s="83"/>
      <c r="ZT260" s="83"/>
      <c r="ZU260" s="83"/>
      <c r="ZV260" s="83"/>
      <c r="ZW260" s="83"/>
      <c r="ZX260" s="83"/>
      <c r="ZY260" s="83"/>
      <c r="ZZ260" s="83"/>
      <c r="AAA260" s="83"/>
      <c r="AAB260" s="83"/>
      <c r="AAC260" s="83"/>
      <c r="AAD260" s="83"/>
      <c r="AAE260" s="83"/>
      <c r="AAF260" s="83"/>
      <c r="AAG260" s="83"/>
      <c r="AAH260" s="83"/>
      <c r="AAI260" s="83"/>
      <c r="AAJ260" s="83"/>
      <c r="AAK260" s="83"/>
      <c r="AAL260" s="83"/>
      <c r="AAM260" s="83"/>
      <c r="AAN260" s="83"/>
      <c r="AAO260" s="83"/>
      <c r="AAP260" s="83"/>
      <c r="AAQ260" s="83"/>
      <c r="AAR260" s="83"/>
      <c r="AAS260" s="83"/>
      <c r="AAT260" s="83"/>
      <c r="AAU260" s="83"/>
      <c r="AAV260" s="83"/>
      <c r="AAW260" s="83"/>
      <c r="AAX260" s="83"/>
      <c r="AAY260" s="83"/>
      <c r="AAZ260" s="83"/>
      <c r="ABA260" s="83"/>
      <c r="ABB260" s="83"/>
      <c r="ABC260" s="83"/>
      <c r="ABD260" s="83"/>
      <c r="ABE260" s="83"/>
      <c r="ABF260" s="83"/>
      <c r="ABG260" s="83"/>
      <c r="ABH260" s="83"/>
      <c r="ABI260" s="83"/>
      <c r="ABJ260" s="83"/>
      <c r="ABK260" s="83"/>
      <c r="ABL260" s="83"/>
      <c r="ABM260" s="83"/>
      <c r="ABN260" s="83"/>
      <c r="ABO260" s="83"/>
      <c r="ABP260" s="83"/>
      <c r="ABQ260" s="83"/>
      <c r="ABR260" s="83"/>
      <c r="ABS260" s="83"/>
      <c r="ABT260" s="83"/>
      <c r="ABU260" s="83"/>
      <c r="ABV260" s="83"/>
      <c r="ABW260" s="83"/>
      <c r="ABX260" s="83"/>
      <c r="ABY260" s="83"/>
      <c r="ABZ260" s="83"/>
      <c r="ACA260" s="83"/>
      <c r="ACB260" s="83"/>
      <c r="ACC260" s="83"/>
      <c r="ACD260" s="83"/>
      <c r="ACE260" s="83"/>
      <c r="ACF260" s="83"/>
      <c r="ACG260" s="83"/>
      <c r="ACH260" s="83"/>
      <c r="ACI260" s="83"/>
      <c r="ACJ260" s="83"/>
      <c r="ACK260" s="83"/>
      <c r="ACL260" s="83"/>
      <c r="ACM260" s="83"/>
      <c r="ACN260" s="83"/>
      <c r="ACO260" s="83"/>
      <c r="ACP260" s="83"/>
      <c r="ACQ260" s="83"/>
      <c r="ACR260" s="83"/>
      <c r="ACS260" s="83"/>
      <c r="ACT260" s="83"/>
      <c r="ACU260" s="83"/>
      <c r="ACV260" s="83"/>
      <c r="ACW260" s="83"/>
      <c r="ACX260" s="83"/>
      <c r="ACY260" s="83"/>
      <c r="ACZ260" s="83"/>
      <c r="ADA260" s="83"/>
      <c r="ADB260" s="83"/>
      <c r="ADC260" s="83"/>
      <c r="ADD260" s="83"/>
      <c r="ADE260" s="83"/>
      <c r="ADF260" s="83"/>
      <c r="ADG260" s="83"/>
      <c r="ADH260" s="83"/>
      <c r="ADI260" s="83"/>
      <c r="ADJ260" s="83"/>
      <c r="ADK260" s="83"/>
      <c r="ADL260" s="83"/>
      <c r="ADM260" s="83"/>
      <c r="ADN260" s="83"/>
      <c r="ADO260" s="83"/>
      <c r="ADP260" s="83"/>
      <c r="ADQ260" s="83"/>
      <c r="ADR260" s="83"/>
      <c r="ADS260" s="83"/>
      <c r="ADT260" s="83"/>
      <c r="ADU260" s="83"/>
      <c r="ADV260" s="83"/>
      <c r="ADW260" s="83"/>
      <c r="ADX260" s="83"/>
      <c r="ADY260" s="83"/>
      <c r="ADZ260" s="83"/>
      <c r="AEA260" s="83"/>
      <c r="AEB260" s="83"/>
      <c r="AEC260" s="83"/>
      <c r="AED260" s="83"/>
      <c r="AEE260" s="83"/>
      <c r="AEF260" s="83"/>
      <c r="AEG260" s="83"/>
      <c r="AEH260" s="83"/>
      <c r="AEI260" s="83"/>
      <c r="AEJ260" s="83"/>
      <c r="AEK260" s="83"/>
      <c r="AEL260" s="83"/>
      <c r="AEM260" s="83"/>
      <c r="AEN260" s="83"/>
      <c r="AEO260" s="83"/>
      <c r="AEP260" s="83"/>
      <c r="AEQ260" s="83"/>
      <c r="AER260" s="83"/>
      <c r="AES260" s="83"/>
      <c r="AET260" s="83"/>
      <c r="AEU260" s="83"/>
      <c r="AEV260" s="83"/>
      <c r="AEW260" s="83"/>
      <c r="AEX260" s="83"/>
      <c r="AEY260" s="83"/>
      <c r="AEZ260" s="83"/>
      <c r="AFA260" s="83"/>
      <c r="AFB260" s="83"/>
      <c r="AFC260" s="83"/>
      <c r="AFD260" s="83"/>
      <c r="AFE260" s="83"/>
      <c r="AFF260" s="83"/>
      <c r="AFG260" s="83"/>
      <c r="AFH260" s="83"/>
      <c r="AFI260" s="83"/>
      <c r="AFJ260" s="83"/>
      <c r="AFK260" s="83"/>
      <c r="AFL260" s="83"/>
      <c r="AFM260" s="83"/>
      <c r="AFN260" s="83"/>
      <c r="AFO260" s="83"/>
      <c r="AFP260" s="83"/>
      <c r="AFQ260" s="83"/>
      <c r="AFR260" s="83"/>
      <c r="AFS260" s="83"/>
      <c r="AFT260" s="83"/>
      <c r="AFU260" s="83"/>
      <c r="AFV260" s="83"/>
      <c r="AFW260" s="83"/>
      <c r="AFX260" s="83"/>
      <c r="AFY260" s="83"/>
      <c r="AFZ260" s="83"/>
      <c r="AGA260" s="83"/>
      <c r="AGB260" s="83"/>
      <c r="AGC260" s="83"/>
      <c r="AGD260" s="83"/>
      <c r="AGE260" s="83"/>
      <c r="AGF260" s="83"/>
      <c r="AGG260" s="83"/>
      <c r="AGH260" s="83"/>
      <c r="AGI260" s="83"/>
      <c r="AGJ260" s="83"/>
      <c r="AGK260" s="83"/>
      <c r="AGL260" s="83"/>
      <c r="AGM260" s="83"/>
      <c r="AGN260" s="83"/>
      <c r="AGO260" s="83"/>
      <c r="AGP260" s="83"/>
      <c r="AGQ260" s="83"/>
      <c r="AGR260" s="83"/>
      <c r="AGS260" s="83"/>
      <c r="AGT260" s="83"/>
      <c r="AGU260" s="83"/>
      <c r="AGV260" s="83"/>
      <c r="AGW260" s="83"/>
      <c r="AGX260" s="83"/>
      <c r="AGY260" s="83"/>
      <c r="AGZ260" s="83"/>
      <c r="AHA260" s="83"/>
      <c r="AHB260" s="83"/>
      <c r="AHC260" s="83"/>
      <c r="AHD260" s="83"/>
      <c r="AHE260" s="83"/>
      <c r="AHF260" s="83"/>
      <c r="AHG260" s="83"/>
      <c r="AHH260" s="83"/>
      <c r="AHI260" s="83"/>
      <c r="AHJ260" s="83"/>
      <c r="AHK260" s="83"/>
      <c r="AHL260" s="83"/>
      <c r="AHM260" s="83"/>
      <c r="AHN260" s="83"/>
      <c r="AHO260" s="83"/>
      <c r="AHP260" s="83"/>
      <c r="AHQ260" s="83"/>
      <c r="AHR260" s="83"/>
      <c r="AHS260" s="83"/>
      <c r="AHT260" s="83"/>
      <c r="AHU260" s="83"/>
      <c r="AHV260" s="83"/>
      <c r="AHW260" s="83"/>
      <c r="AHX260" s="83"/>
      <c r="AHY260" s="83"/>
      <c r="AHZ260" s="83"/>
      <c r="AIA260" s="83"/>
      <c r="AIB260" s="83"/>
      <c r="AIC260" s="83"/>
      <c r="AID260" s="83"/>
      <c r="AIE260" s="83"/>
      <c r="AIF260" s="83"/>
      <c r="AIG260" s="83"/>
      <c r="AIH260" s="83"/>
      <c r="AII260" s="83"/>
      <c r="AIJ260" s="83"/>
      <c r="AIK260" s="83"/>
      <c r="AIL260" s="83"/>
      <c r="AIM260" s="83"/>
      <c r="AIN260" s="83"/>
      <c r="AIO260" s="83"/>
      <c r="AIP260" s="83"/>
      <c r="AIQ260" s="83"/>
      <c r="AIR260" s="83"/>
      <c r="AIS260" s="83"/>
      <c r="AIT260" s="83"/>
      <c r="AIU260" s="83"/>
      <c r="AIV260" s="83"/>
      <c r="AIW260" s="83"/>
      <c r="AIX260" s="83"/>
      <c r="AIY260" s="83"/>
      <c r="AIZ260" s="83"/>
      <c r="AJA260" s="83"/>
      <c r="AJB260" s="83"/>
      <c r="AJC260" s="83"/>
      <c r="AJD260" s="83"/>
      <c r="AJE260" s="83"/>
      <c r="AJF260" s="83"/>
      <c r="AJG260" s="83"/>
      <c r="AJH260" s="83"/>
      <c r="AJI260" s="83"/>
      <c r="AJJ260" s="83"/>
      <c r="AJK260" s="83"/>
      <c r="AJL260" s="83"/>
      <c r="AJM260" s="83"/>
      <c r="AJN260" s="83"/>
      <c r="AJO260" s="83"/>
      <c r="AJP260" s="83"/>
      <c r="AJQ260" s="83"/>
      <c r="AJR260" s="83"/>
      <c r="AJS260" s="83"/>
      <c r="AJT260" s="83"/>
      <c r="AJU260" s="83"/>
      <c r="AJV260" s="83"/>
      <c r="AJW260" s="83"/>
      <c r="AJX260" s="83"/>
      <c r="AJY260" s="83"/>
      <c r="AJZ260" s="83"/>
      <c r="AKA260" s="83"/>
      <c r="AKB260" s="83"/>
      <c r="AKC260" s="83"/>
      <c r="AKD260" s="83"/>
      <c r="AKE260" s="83"/>
      <c r="AKF260" s="83"/>
      <c r="AKG260" s="83"/>
      <c r="AKH260" s="83"/>
      <c r="AKI260" s="83"/>
      <c r="AKJ260" s="83"/>
      <c r="AKK260" s="83"/>
      <c r="AKL260" s="83"/>
      <c r="AKM260" s="83"/>
      <c r="AKN260" s="83"/>
      <c r="AKO260" s="83"/>
      <c r="AKP260" s="83"/>
      <c r="AKQ260" s="83"/>
      <c r="AKR260" s="83"/>
      <c r="AKS260" s="83"/>
      <c r="AKT260" s="83"/>
      <c r="AKU260" s="83"/>
      <c r="AKV260" s="83"/>
      <c r="AKW260" s="83"/>
      <c r="AKX260" s="83"/>
      <c r="AKY260" s="83"/>
      <c r="AKZ260" s="83"/>
      <c r="ALA260" s="83"/>
      <c r="ALB260" s="83"/>
      <c r="ALC260" s="83"/>
      <c r="ALD260" s="83"/>
      <c r="ALE260" s="83"/>
      <c r="ALF260" s="83"/>
      <c r="ALG260" s="83"/>
      <c r="ALH260" s="83"/>
      <c r="ALI260" s="83"/>
      <c r="ALJ260" s="83"/>
      <c r="ALK260" s="83"/>
      <c r="ALL260" s="83"/>
      <c r="ALM260" s="83"/>
      <c r="ALN260" s="83"/>
      <c r="ALO260" s="83"/>
      <c r="ALP260" s="83"/>
      <c r="ALQ260" s="83"/>
      <c r="ALR260" s="83"/>
      <c r="ALS260" s="83"/>
      <c r="ALT260" s="83"/>
      <c r="ALU260" s="83"/>
      <c r="ALV260" s="83"/>
      <c r="ALW260" s="83"/>
      <c r="ALX260" s="83"/>
      <c r="ALY260" s="83"/>
      <c r="ALZ260" s="83"/>
      <c r="AMA260" s="83"/>
      <c r="AMB260" s="83"/>
      <c r="AMC260" s="83"/>
      <c r="AMD260" s="83"/>
      <c r="AME260" s="83"/>
      <c r="AMF260" s="83"/>
      <c r="AMG260" s="83"/>
      <c r="AMH260" s="83"/>
      <c r="AMI260" s="83"/>
      <c r="AMJ260" s="83"/>
      <c r="AMK260" s="83"/>
      <c r="AML260" s="83"/>
      <c r="AMM260" s="83"/>
      <c r="AMN260" s="83"/>
      <c r="AMO260" s="83"/>
      <c r="AMP260" s="83"/>
      <c r="AMQ260" s="83"/>
      <c r="AMR260" s="83"/>
      <c r="AMS260" s="83"/>
      <c r="AMT260" s="83"/>
      <c r="AMU260" s="83"/>
      <c r="AMV260" s="83"/>
      <c r="AMW260" s="83"/>
      <c r="AMX260" s="83"/>
      <c r="AMY260" s="83"/>
      <c r="AMZ260" s="83"/>
      <c r="ANA260" s="83"/>
      <c r="ANB260" s="83"/>
      <c r="ANC260" s="83"/>
      <c r="AND260" s="83"/>
      <c r="ANE260" s="83"/>
      <c r="ANF260" s="83"/>
      <c r="ANG260" s="83"/>
      <c r="ANH260" s="83"/>
      <c r="ANI260" s="83"/>
      <c r="ANJ260" s="83"/>
      <c r="ANK260" s="83"/>
      <c r="ANL260" s="83"/>
      <c r="ANM260" s="83"/>
      <c r="ANN260" s="83"/>
      <c r="ANO260" s="83"/>
      <c r="ANP260" s="83"/>
      <c r="ANQ260" s="83"/>
      <c r="ANR260" s="83"/>
      <c r="ANS260" s="83"/>
      <c r="ANT260" s="83"/>
      <c r="ANU260" s="83"/>
      <c r="ANV260" s="83"/>
      <c r="ANW260" s="83"/>
      <c r="ANX260" s="83"/>
      <c r="ANY260" s="83"/>
      <c r="ANZ260" s="83"/>
      <c r="AOA260" s="83"/>
      <c r="AOB260" s="83"/>
      <c r="AOC260" s="83"/>
      <c r="AOD260" s="83"/>
      <c r="AOE260" s="83"/>
      <c r="AOF260" s="83"/>
      <c r="AOG260" s="83"/>
      <c r="AOH260" s="83"/>
      <c r="AOI260" s="83"/>
      <c r="AOJ260" s="83"/>
      <c r="AOK260" s="83"/>
      <c r="AOL260" s="83"/>
      <c r="AOM260" s="83"/>
      <c r="AON260" s="83"/>
      <c r="AOO260" s="83"/>
      <c r="AOP260" s="83"/>
      <c r="AOQ260" s="83"/>
      <c r="AOR260" s="83"/>
      <c r="AOS260" s="83"/>
      <c r="AOT260" s="83"/>
      <c r="AOU260" s="83"/>
      <c r="AOV260" s="83"/>
      <c r="AOW260" s="83"/>
      <c r="AOX260" s="83"/>
      <c r="AOY260" s="83"/>
      <c r="AOZ260" s="83"/>
      <c r="APA260" s="83"/>
      <c r="APB260" s="83"/>
      <c r="APC260" s="83"/>
      <c r="APD260" s="83"/>
      <c r="APE260" s="83"/>
      <c r="APF260" s="83"/>
      <c r="APG260" s="83"/>
      <c r="APH260" s="83"/>
      <c r="API260" s="83"/>
      <c r="APJ260" s="83"/>
      <c r="APK260" s="83"/>
      <c r="APL260" s="83"/>
      <c r="APM260" s="83"/>
      <c r="APN260" s="83"/>
      <c r="APO260" s="83"/>
      <c r="APP260" s="83"/>
      <c r="APQ260" s="83"/>
      <c r="APR260" s="83"/>
      <c r="APS260" s="83"/>
      <c r="APT260" s="83"/>
      <c r="APU260" s="83"/>
      <c r="APV260" s="83"/>
      <c r="APW260" s="83"/>
      <c r="APX260" s="83"/>
      <c r="APY260" s="83"/>
      <c r="APZ260" s="83"/>
      <c r="AQA260" s="83"/>
      <c r="AQB260" s="83"/>
      <c r="AQC260" s="83"/>
      <c r="AQD260" s="83"/>
      <c r="AQE260" s="83"/>
      <c r="AQF260" s="83"/>
      <c r="AQG260" s="83"/>
      <c r="AQH260" s="83"/>
      <c r="AQI260" s="83"/>
      <c r="AQJ260" s="83"/>
      <c r="AQK260" s="83"/>
      <c r="AQL260" s="83"/>
      <c r="AQM260" s="83"/>
      <c r="AQN260" s="83"/>
      <c r="AQO260" s="83"/>
      <c r="AQP260" s="83"/>
      <c r="AQQ260" s="83"/>
      <c r="AQR260" s="83"/>
      <c r="AQS260" s="83"/>
      <c r="AQT260" s="83"/>
      <c r="AQU260" s="83"/>
      <c r="AQV260" s="83"/>
      <c r="AQW260" s="83"/>
      <c r="AQX260" s="83"/>
      <c r="AQY260" s="83"/>
      <c r="AQZ260" s="83"/>
      <c r="ARA260" s="83"/>
      <c r="ARB260" s="83"/>
      <c r="ARC260" s="83"/>
      <c r="ARD260" s="83"/>
      <c r="ARE260" s="83"/>
      <c r="ARF260" s="83"/>
      <c r="ARG260" s="83"/>
      <c r="ARH260" s="83"/>
      <c r="ARI260" s="83"/>
      <c r="ARJ260" s="83"/>
      <c r="ARK260" s="83"/>
      <c r="ARL260" s="83"/>
      <c r="ARM260" s="83"/>
      <c r="ARN260" s="83"/>
      <c r="ARO260" s="83"/>
      <c r="ARP260" s="83"/>
      <c r="ARQ260" s="83"/>
      <c r="ARR260" s="83"/>
      <c r="ARS260" s="83"/>
      <c r="ART260" s="83"/>
      <c r="ARU260" s="83"/>
      <c r="ARV260" s="83"/>
      <c r="ARW260" s="83"/>
      <c r="ARX260" s="83"/>
      <c r="ARY260" s="83"/>
      <c r="ARZ260" s="83"/>
      <c r="ASA260" s="83"/>
      <c r="ASB260" s="83"/>
      <c r="ASC260" s="83"/>
      <c r="ASD260" s="83"/>
      <c r="ASE260" s="83"/>
      <c r="ASF260" s="83"/>
      <c r="ASG260" s="83"/>
      <c r="ASH260" s="83"/>
      <c r="ASI260" s="83"/>
      <c r="ASJ260" s="83"/>
      <c r="ASK260" s="83"/>
      <c r="ASL260" s="83"/>
      <c r="ASM260" s="83"/>
      <c r="ASN260" s="83"/>
      <c r="ASO260" s="83"/>
      <c r="ASP260" s="83"/>
      <c r="ASQ260" s="83"/>
      <c r="ASR260" s="83"/>
      <c r="ASS260" s="83"/>
      <c r="AST260" s="83"/>
      <c r="ASU260" s="83"/>
      <c r="ASV260" s="83"/>
      <c r="ASW260" s="83"/>
      <c r="ASX260" s="83"/>
      <c r="ASY260" s="83"/>
      <c r="ASZ260" s="83"/>
      <c r="ATA260" s="83"/>
      <c r="ATB260" s="83"/>
      <c r="ATC260" s="83"/>
      <c r="ATD260" s="83"/>
      <c r="ATE260" s="83"/>
      <c r="ATF260" s="83"/>
      <c r="ATG260" s="83"/>
      <c r="ATH260" s="83"/>
      <c r="ATI260" s="83"/>
      <c r="ATJ260" s="83"/>
      <c r="ATK260" s="83"/>
      <c r="ATL260" s="83"/>
      <c r="ATM260" s="83"/>
      <c r="ATN260" s="83"/>
      <c r="ATO260" s="83"/>
      <c r="ATP260" s="83"/>
      <c r="ATQ260" s="83"/>
      <c r="ATR260" s="83"/>
      <c r="ATS260" s="83"/>
      <c r="ATT260" s="83"/>
      <c r="ATU260" s="83"/>
      <c r="ATV260" s="83"/>
      <c r="ATW260" s="83"/>
      <c r="ATX260" s="83"/>
      <c r="ATY260" s="83"/>
      <c r="ATZ260" s="83"/>
      <c r="AUA260" s="83"/>
      <c r="AUB260" s="83"/>
      <c r="AUC260" s="83"/>
      <c r="AUD260" s="83"/>
      <c r="AUE260" s="83"/>
      <c r="AUF260" s="83"/>
      <c r="AUG260" s="83"/>
      <c r="AUH260" s="83"/>
      <c r="AUI260" s="83"/>
      <c r="AUJ260" s="83"/>
      <c r="AUK260" s="83"/>
      <c r="AUL260" s="83"/>
      <c r="AUM260" s="83"/>
      <c r="AUN260" s="83"/>
      <c r="AUO260" s="83"/>
      <c r="AUP260" s="83"/>
      <c r="AUQ260" s="83"/>
      <c r="AUR260" s="83"/>
      <c r="AUS260" s="83"/>
      <c r="AUT260" s="83"/>
      <c r="AUU260" s="83"/>
      <c r="AUV260" s="83"/>
      <c r="AUW260" s="83"/>
      <c r="AUX260" s="83"/>
      <c r="AUY260" s="83"/>
      <c r="AUZ260" s="83"/>
      <c r="AVA260" s="83"/>
      <c r="AVB260" s="83"/>
      <c r="AVC260" s="83"/>
      <c r="AVD260" s="83"/>
      <c r="AVE260" s="83"/>
      <c r="AVF260" s="83"/>
      <c r="AVG260" s="83"/>
      <c r="AVH260" s="83"/>
      <c r="AVI260" s="83"/>
      <c r="AVJ260" s="83"/>
      <c r="AVK260" s="83"/>
      <c r="AVL260" s="83"/>
      <c r="AVM260" s="83"/>
      <c r="AVN260" s="83"/>
      <c r="AVO260" s="83"/>
      <c r="AVP260" s="83"/>
      <c r="AVQ260" s="83"/>
      <c r="AVR260" s="83"/>
      <c r="AVS260" s="83"/>
      <c r="AVT260" s="83"/>
      <c r="AVU260" s="83"/>
      <c r="AVV260" s="83"/>
      <c r="AVW260" s="83"/>
      <c r="AVX260" s="83"/>
      <c r="AVY260" s="83"/>
      <c r="AVZ260" s="83"/>
      <c r="AWA260" s="83"/>
      <c r="AWB260" s="83"/>
      <c r="AWC260" s="83"/>
      <c r="AWD260" s="83"/>
      <c r="AWE260" s="83"/>
      <c r="AWF260" s="83"/>
      <c r="AWG260" s="83"/>
      <c r="AWH260" s="83"/>
      <c r="AWI260" s="83"/>
      <c r="AWJ260" s="83"/>
      <c r="AWK260" s="83"/>
      <c r="AWL260" s="83"/>
      <c r="AWM260" s="83"/>
      <c r="AWN260" s="83"/>
      <c r="AWO260" s="83"/>
      <c r="AWP260" s="83"/>
      <c r="AWQ260" s="83"/>
      <c r="AWR260" s="83"/>
      <c r="AWS260" s="83"/>
      <c r="AWT260" s="83"/>
      <c r="AWU260" s="83"/>
      <c r="AWV260" s="83"/>
      <c r="AWW260" s="83"/>
      <c r="AWX260" s="83"/>
      <c r="AWY260" s="83"/>
      <c r="AWZ260" s="83"/>
      <c r="AXA260" s="83"/>
      <c r="AXB260" s="83"/>
      <c r="AXC260" s="83"/>
      <c r="AXD260" s="83"/>
      <c r="AXE260" s="83"/>
      <c r="AXF260" s="83"/>
      <c r="AXG260" s="83"/>
      <c r="AXH260" s="83"/>
      <c r="AXI260" s="83"/>
      <c r="AXJ260" s="83"/>
      <c r="AXK260" s="83"/>
      <c r="AXL260" s="83"/>
      <c r="AXM260" s="83"/>
      <c r="AXN260" s="83"/>
      <c r="AXO260" s="83"/>
      <c r="AXP260" s="83"/>
      <c r="AXQ260" s="83"/>
      <c r="AXR260" s="83"/>
      <c r="AXS260" s="83"/>
      <c r="AXT260" s="83"/>
      <c r="AXU260" s="83"/>
      <c r="AXV260" s="83"/>
      <c r="AXW260" s="83"/>
      <c r="AXX260" s="83"/>
      <c r="AXY260" s="83"/>
      <c r="AXZ260" s="83"/>
      <c r="AYA260" s="83"/>
      <c r="AYB260" s="83"/>
      <c r="AYC260" s="83"/>
      <c r="AYD260" s="83"/>
      <c r="AYE260" s="83"/>
      <c r="AYF260" s="83"/>
      <c r="AYG260" s="83"/>
      <c r="AYH260" s="83"/>
      <c r="AYI260" s="83"/>
      <c r="AYJ260" s="83"/>
      <c r="AYK260" s="83"/>
      <c r="AYL260" s="83"/>
      <c r="AYM260" s="83"/>
      <c r="AYN260" s="83"/>
      <c r="AYO260" s="83"/>
      <c r="AYP260" s="83"/>
      <c r="AYQ260" s="83"/>
      <c r="AYR260" s="83"/>
      <c r="AYS260" s="83"/>
      <c r="AYT260" s="83"/>
      <c r="AYU260" s="83"/>
      <c r="AYV260" s="83"/>
      <c r="AYW260" s="83"/>
      <c r="AYX260" s="83"/>
      <c r="AYY260" s="83"/>
      <c r="AYZ260" s="83"/>
      <c r="AZA260" s="83"/>
      <c r="AZB260" s="83"/>
      <c r="AZC260" s="83"/>
      <c r="AZD260" s="83"/>
      <c r="AZE260" s="83"/>
      <c r="AZF260" s="83"/>
      <c r="AZG260" s="83"/>
      <c r="AZH260" s="83"/>
      <c r="AZI260" s="83"/>
      <c r="AZJ260" s="83"/>
      <c r="AZK260" s="83"/>
      <c r="AZL260" s="83"/>
      <c r="AZM260" s="83"/>
      <c r="AZN260" s="83"/>
      <c r="AZO260" s="83"/>
      <c r="AZP260" s="83"/>
      <c r="AZQ260" s="83"/>
      <c r="AZR260" s="83"/>
      <c r="AZS260" s="83"/>
      <c r="AZT260" s="83"/>
      <c r="AZU260" s="83"/>
      <c r="AZV260" s="83"/>
      <c r="AZW260" s="83"/>
      <c r="AZX260" s="83"/>
      <c r="AZY260" s="83"/>
      <c r="AZZ260" s="83"/>
      <c r="BAA260" s="83"/>
      <c r="BAB260" s="83"/>
      <c r="BAC260" s="83"/>
      <c r="BAD260" s="83"/>
      <c r="BAE260" s="83"/>
      <c r="BAF260" s="83"/>
      <c r="BAG260" s="83"/>
      <c r="BAH260" s="83"/>
      <c r="BAI260" s="83"/>
      <c r="BAJ260" s="83"/>
      <c r="BAK260" s="83"/>
      <c r="BAL260" s="83"/>
      <c r="BAM260" s="83"/>
      <c r="BAN260" s="83"/>
      <c r="BAO260" s="83"/>
      <c r="BAP260" s="83"/>
      <c r="BAQ260" s="83"/>
      <c r="BAR260" s="83"/>
      <c r="BAS260" s="83"/>
      <c r="BAT260" s="83"/>
      <c r="BAU260" s="83"/>
      <c r="BAV260" s="83"/>
      <c r="BAW260" s="83"/>
      <c r="BAX260" s="83"/>
      <c r="BAY260" s="83"/>
      <c r="BAZ260" s="83"/>
      <c r="BBA260" s="83"/>
      <c r="BBB260" s="83"/>
      <c r="BBC260" s="83"/>
      <c r="BBD260" s="83"/>
      <c r="BBE260" s="83"/>
      <c r="BBF260" s="83"/>
      <c r="BBG260" s="83"/>
      <c r="BBH260" s="83"/>
      <c r="BBI260" s="83"/>
      <c r="BBJ260" s="83"/>
      <c r="BBK260" s="83"/>
      <c r="BBL260" s="83"/>
      <c r="BBM260" s="83"/>
      <c r="BBN260" s="83"/>
      <c r="BBO260" s="83"/>
      <c r="BBP260" s="83"/>
      <c r="BBQ260" s="83"/>
      <c r="BBR260" s="83"/>
      <c r="BBS260" s="83"/>
      <c r="BBT260" s="83"/>
      <c r="BBU260" s="83"/>
      <c r="BBV260" s="83"/>
      <c r="BBW260" s="83"/>
      <c r="BBX260" s="83"/>
      <c r="BBY260" s="83"/>
      <c r="BBZ260" s="83"/>
      <c r="BCA260" s="83"/>
      <c r="BCB260" s="83"/>
      <c r="BCC260" s="83"/>
      <c r="BCD260" s="83"/>
      <c r="BCE260" s="83"/>
      <c r="BCF260" s="83"/>
      <c r="BCG260" s="83"/>
      <c r="BCH260" s="83"/>
      <c r="BCI260" s="83"/>
      <c r="BCJ260" s="83"/>
      <c r="BCK260" s="83"/>
      <c r="BCL260" s="83"/>
      <c r="BCM260" s="83"/>
      <c r="BCN260" s="83"/>
      <c r="BCO260" s="83"/>
      <c r="BCP260" s="83"/>
      <c r="BCQ260" s="83"/>
      <c r="BCR260" s="83"/>
      <c r="BCS260" s="83"/>
      <c r="BCT260" s="83"/>
      <c r="BCU260" s="83"/>
      <c r="BCV260" s="83"/>
      <c r="BCW260" s="83"/>
      <c r="BCX260" s="83"/>
      <c r="BCY260" s="83"/>
      <c r="BCZ260" s="83"/>
      <c r="BDA260" s="83"/>
      <c r="BDB260" s="83"/>
      <c r="BDC260" s="83"/>
      <c r="BDD260" s="83"/>
      <c r="BDE260" s="83"/>
      <c r="BDF260" s="83"/>
      <c r="BDG260" s="83"/>
      <c r="BDH260" s="83"/>
      <c r="BDI260" s="83"/>
      <c r="BDJ260" s="83"/>
      <c r="BDK260" s="83"/>
      <c r="BDL260" s="83"/>
      <c r="BDM260" s="83"/>
      <c r="BDN260" s="83"/>
      <c r="BDO260" s="83"/>
      <c r="BDP260" s="83"/>
      <c r="BDQ260" s="83"/>
      <c r="BDR260" s="83"/>
      <c r="BDS260" s="83"/>
      <c r="BDT260" s="83"/>
      <c r="BDU260" s="83"/>
      <c r="BDV260" s="83"/>
      <c r="BDW260" s="83"/>
      <c r="BDX260" s="83"/>
      <c r="BDY260" s="83"/>
      <c r="BDZ260" s="83"/>
      <c r="BEA260" s="83"/>
      <c r="BEB260" s="83"/>
      <c r="BEC260" s="83"/>
      <c r="BED260" s="83"/>
      <c r="BEE260" s="83"/>
      <c r="BEF260" s="83"/>
      <c r="BEG260" s="83"/>
      <c r="BEH260" s="83"/>
      <c r="BEI260" s="83"/>
      <c r="BEJ260" s="83"/>
      <c r="BEK260" s="83"/>
      <c r="BEL260" s="83"/>
      <c r="BEM260" s="83"/>
      <c r="BEN260" s="83"/>
      <c r="BEO260" s="83"/>
      <c r="BEP260" s="83"/>
      <c r="BEQ260" s="83"/>
      <c r="BER260" s="83"/>
      <c r="BES260" s="83"/>
      <c r="BET260" s="83"/>
      <c r="BEU260" s="83"/>
      <c r="BEV260" s="83"/>
      <c r="BEW260" s="83"/>
      <c r="BEX260" s="83"/>
      <c r="BEY260" s="83"/>
      <c r="BEZ260" s="83"/>
      <c r="BFA260" s="83"/>
      <c r="BFB260" s="83"/>
      <c r="BFC260" s="83"/>
      <c r="BFD260" s="83"/>
      <c r="BFE260" s="83"/>
      <c r="BFF260" s="83"/>
      <c r="BFG260" s="83"/>
      <c r="BFH260" s="83"/>
      <c r="BFI260" s="83"/>
      <c r="BFJ260" s="83"/>
      <c r="BFK260" s="83"/>
      <c r="BFL260" s="83"/>
      <c r="BFM260" s="83"/>
      <c r="BFN260" s="83"/>
      <c r="BFO260" s="83"/>
      <c r="BFP260" s="83"/>
      <c r="BFQ260" s="83"/>
      <c r="BFR260" s="83"/>
      <c r="BFS260" s="83"/>
      <c r="BFT260" s="83"/>
      <c r="BFU260" s="83"/>
      <c r="BFV260" s="83"/>
      <c r="BFW260" s="83"/>
      <c r="BFX260" s="83"/>
      <c r="BFY260" s="83"/>
      <c r="BFZ260" s="83"/>
      <c r="BGA260" s="83"/>
      <c r="BGB260" s="83"/>
      <c r="BGC260" s="83"/>
      <c r="BGD260" s="83"/>
      <c r="BGE260" s="83"/>
      <c r="BGF260" s="83"/>
      <c r="BGG260" s="83"/>
      <c r="BGH260" s="83"/>
      <c r="BGI260" s="83"/>
      <c r="BGJ260" s="83"/>
      <c r="BGK260" s="83"/>
      <c r="BGL260" s="83"/>
      <c r="BGM260" s="83"/>
      <c r="BGN260" s="83"/>
      <c r="BGO260" s="83"/>
      <c r="BGP260" s="83"/>
      <c r="BGQ260" s="83"/>
      <c r="BGR260" s="83"/>
      <c r="BGS260" s="83"/>
      <c r="BGT260" s="83"/>
      <c r="BGU260" s="83"/>
      <c r="BGV260" s="83"/>
      <c r="BGW260" s="83"/>
      <c r="BGX260" s="83"/>
      <c r="BGY260" s="83"/>
      <c r="BGZ260" s="83"/>
      <c r="BHA260" s="83"/>
      <c r="BHB260" s="83"/>
      <c r="BHC260" s="83"/>
      <c r="BHD260" s="83"/>
      <c r="BHE260" s="83"/>
      <c r="BHF260" s="83"/>
      <c r="BHG260" s="83"/>
      <c r="BHH260" s="83"/>
      <c r="BHI260" s="83"/>
      <c r="BHJ260" s="83"/>
      <c r="BHK260" s="83"/>
      <c r="BHL260" s="83"/>
      <c r="BHM260" s="83"/>
      <c r="BHN260" s="83"/>
      <c r="BHO260" s="83"/>
      <c r="BHP260" s="83"/>
      <c r="BHQ260" s="83"/>
      <c r="BHR260" s="83"/>
      <c r="BHS260" s="83"/>
      <c r="BHT260" s="83"/>
      <c r="BHU260" s="83"/>
      <c r="BHV260" s="83"/>
      <c r="BHW260" s="83"/>
      <c r="BHX260" s="83"/>
      <c r="BHY260" s="83"/>
      <c r="BHZ260" s="83"/>
      <c r="BIA260" s="83"/>
      <c r="BIB260" s="83"/>
      <c r="BIC260" s="83"/>
      <c r="BID260" s="83"/>
      <c r="BIE260" s="83"/>
      <c r="BIF260" s="83"/>
      <c r="BIG260" s="83"/>
      <c r="BIH260" s="83"/>
      <c r="BII260" s="83"/>
      <c r="BIJ260" s="83"/>
      <c r="BIK260" s="83"/>
      <c r="BIL260" s="83"/>
      <c r="BIM260" s="83"/>
      <c r="BIN260" s="83"/>
      <c r="BIO260" s="83"/>
      <c r="BIP260" s="83"/>
      <c r="BIQ260" s="83"/>
      <c r="BIR260" s="83"/>
      <c r="BIS260" s="83"/>
      <c r="BIT260" s="83"/>
      <c r="BIU260" s="83"/>
      <c r="BIV260" s="83"/>
      <c r="BIW260" s="83"/>
      <c r="BIX260" s="83"/>
      <c r="BIY260" s="83"/>
      <c r="BIZ260" s="83"/>
      <c r="BJA260" s="83"/>
      <c r="BJB260" s="83"/>
      <c r="BJC260" s="83"/>
      <c r="BJD260" s="83"/>
      <c r="BJE260" s="83"/>
      <c r="BJF260" s="83"/>
      <c r="BJG260" s="83"/>
      <c r="BJH260" s="83"/>
      <c r="BJI260" s="83"/>
      <c r="BJJ260" s="83"/>
      <c r="BJK260" s="83"/>
      <c r="BJL260" s="83"/>
      <c r="BJM260" s="83"/>
      <c r="BJN260" s="83"/>
      <c r="BJO260" s="83"/>
      <c r="BJP260" s="83"/>
      <c r="BJQ260" s="83"/>
      <c r="BJR260" s="83"/>
      <c r="BJS260" s="83"/>
      <c r="BJT260" s="83"/>
      <c r="BJU260" s="83"/>
      <c r="BJV260" s="83"/>
      <c r="BJW260" s="83"/>
      <c r="BJX260" s="83"/>
      <c r="BJY260" s="83"/>
      <c r="BJZ260" s="83"/>
      <c r="BKA260" s="83"/>
      <c r="BKB260" s="83"/>
      <c r="BKC260" s="83"/>
      <c r="BKD260" s="83"/>
      <c r="BKE260" s="83"/>
      <c r="BKF260" s="83"/>
      <c r="BKG260" s="83"/>
      <c r="BKH260" s="83"/>
      <c r="BKI260" s="83"/>
      <c r="BKJ260" s="83"/>
      <c r="BKK260" s="83"/>
      <c r="BKL260" s="83"/>
      <c r="BKM260" s="83"/>
      <c r="BKN260" s="83"/>
      <c r="BKO260" s="83"/>
      <c r="BKP260" s="83"/>
      <c r="BKQ260" s="83"/>
      <c r="BKR260" s="83"/>
      <c r="BKS260" s="83"/>
      <c r="BKT260" s="83"/>
      <c r="BKU260" s="83"/>
      <c r="BKV260" s="83"/>
      <c r="BKW260" s="83"/>
      <c r="BKX260" s="83"/>
      <c r="BKY260" s="83"/>
      <c r="BKZ260" s="83"/>
      <c r="BLA260" s="83"/>
      <c r="BLB260" s="83"/>
      <c r="BLC260" s="83"/>
      <c r="BLD260" s="83"/>
      <c r="BLE260" s="83"/>
      <c r="BLF260" s="83"/>
      <c r="BLG260" s="83"/>
      <c r="BLH260" s="83"/>
      <c r="BLI260" s="83"/>
      <c r="BLJ260" s="83"/>
      <c r="BLK260" s="83"/>
      <c r="BLL260" s="83"/>
      <c r="BLM260" s="83"/>
      <c r="BLN260" s="83"/>
      <c r="BLO260" s="83"/>
      <c r="BLP260" s="83"/>
      <c r="BLQ260" s="83"/>
      <c r="BLR260" s="83"/>
      <c r="BLS260" s="83"/>
      <c r="BLT260" s="83"/>
      <c r="BLU260" s="83"/>
      <c r="BLV260" s="83"/>
      <c r="BLW260" s="83"/>
      <c r="BLX260" s="83"/>
      <c r="BLY260" s="83"/>
      <c r="BLZ260" s="83"/>
      <c r="BMA260" s="83"/>
      <c r="BMB260" s="83"/>
      <c r="BMC260" s="83"/>
      <c r="BMD260" s="83"/>
      <c r="BME260" s="83"/>
      <c r="BMF260" s="83"/>
      <c r="BMG260" s="83"/>
      <c r="BMH260" s="83"/>
      <c r="BMI260" s="83"/>
      <c r="BMJ260" s="83"/>
      <c r="BMK260" s="83"/>
      <c r="BML260" s="83"/>
      <c r="BMM260" s="83"/>
      <c r="BMN260" s="83"/>
      <c r="BMO260" s="83"/>
      <c r="BMP260" s="83"/>
      <c r="BMQ260" s="83"/>
      <c r="BMR260" s="83"/>
      <c r="BMS260" s="83"/>
      <c r="BMT260" s="83"/>
      <c r="BMU260" s="83"/>
      <c r="BMV260" s="83"/>
      <c r="BMW260" s="83"/>
      <c r="BMX260" s="83"/>
      <c r="BMY260" s="83"/>
      <c r="BMZ260" s="83"/>
      <c r="BNA260" s="83"/>
      <c r="BNB260" s="83"/>
      <c r="BNC260" s="83"/>
      <c r="BND260" s="83"/>
      <c r="BNE260" s="83"/>
      <c r="BNF260" s="83"/>
      <c r="BNG260" s="83"/>
      <c r="BNH260" s="83"/>
      <c r="BNI260" s="83"/>
      <c r="BNJ260" s="83"/>
      <c r="BNK260" s="83"/>
      <c r="BNL260" s="83"/>
      <c r="BNM260" s="83"/>
      <c r="BNN260" s="83"/>
      <c r="BNO260" s="83"/>
      <c r="BNP260" s="83"/>
      <c r="BNQ260" s="83"/>
      <c r="BNR260" s="83"/>
      <c r="BNS260" s="83"/>
      <c r="BNT260" s="83"/>
      <c r="BNU260" s="83"/>
      <c r="BNV260" s="83"/>
      <c r="BNW260" s="83"/>
      <c r="BNX260" s="83"/>
      <c r="BNY260" s="83"/>
      <c r="BNZ260" s="83"/>
      <c r="BOA260" s="83"/>
      <c r="BOB260" s="83"/>
      <c r="BOC260" s="83"/>
      <c r="BOD260" s="83"/>
      <c r="BOE260" s="83"/>
      <c r="BOF260" s="83"/>
      <c r="BOG260" s="83"/>
      <c r="BOH260" s="83"/>
      <c r="BOI260" s="83"/>
      <c r="BOJ260" s="83"/>
      <c r="BOK260" s="83"/>
      <c r="BOL260" s="83"/>
      <c r="BOM260" s="83"/>
      <c r="BON260" s="83"/>
      <c r="BOO260" s="83"/>
      <c r="BOP260" s="83"/>
      <c r="BOQ260" s="83"/>
      <c r="BOR260" s="83"/>
      <c r="BOS260" s="83"/>
      <c r="BOT260" s="83"/>
      <c r="BOU260" s="83"/>
      <c r="BOV260" s="83"/>
      <c r="BOW260" s="83"/>
      <c r="BOX260" s="83"/>
      <c r="BOY260" s="83"/>
      <c r="BOZ260" s="83"/>
      <c r="BPA260" s="83"/>
      <c r="BPB260" s="83"/>
      <c r="BPC260" s="83"/>
      <c r="BPD260" s="83"/>
      <c r="BPE260" s="83"/>
      <c r="BPF260" s="83"/>
      <c r="BPG260" s="83"/>
      <c r="BPH260" s="83"/>
      <c r="BPI260" s="83"/>
      <c r="BPJ260" s="83"/>
      <c r="BPK260" s="83"/>
      <c r="BPL260" s="83"/>
      <c r="BPM260" s="83"/>
      <c r="BPN260" s="83"/>
      <c r="BPO260" s="83"/>
      <c r="BPP260" s="83"/>
      <c r="BPQ260" s="83"/>
      <c r="BPR260" s="83"/>
      <c r="BPS260" s="83"/>
      <c r="BPT260" s="83"/>
      <c r="BPU260" s="83"/>
      <c r="BPV260" s="83"/>
      <c r="BPW260" s="83"/>
      <c r="BPX260" s="83"/>
      <c r="BPY260" s="83"/>
      <c r="BPZ260" s="83"/>
      <c r="BQA260" s="83"/>
      <c r="BQB260" s="83"/>
      <c r="BQC260" s="83"/>
      <c r="BQD260" s="83"/>
      <c r="BQE260" s="83"/>
      <c r="BQF260" s="83"/>
      <c r="BQG260" s="83"/>
      <c r="BQH260" s="83"/>
      <c r="BQI260" s="83"/>
      <c r="BQJ260" s="83"/>
      <c r="BQK260" s="83"/>
      <c r="BQL260" s="83"/>
      <c r="BQM260" s="83"/>
      <c r="BQN260" s="83"/>
      <c r="BQO260" s="83"/>
      <c r="BQP260" s="83"/>
      <c r="BQQ260" s="83"/>
      <c r="BQR260" s="83"/>
      <c r="BQS260" s="83"/>
      <c r="BQT260" s="83"/>
      <c r="BQU260" s="83"/>
      <c r="BQV260" s="83"/>
      <c r="BQW260" s="83"/>
      <c r="BQX260" s="83"/>
      <c r="BQY260" s="83"/>
      <c r="BQZ260" s="83"/>
      <c r="BRA260" s="83"/>
      <c r="BRB260" s="83"/>
      <c r="BRC260" s="83"/>
      <c r="BRD260" s="83"/>
      <c r="BRE260" s="83"/>
      <c r="BRF260" s="83"/>
      <c r="BRG260" s="83"/>
      <c r="BRH260" s="83"/>
      <c r="BRI260" s="83"/>
      <c r="BRJ260" s="83"/>
      <c r="BRK260" s="83"/>
      <c r="BRL260" s="83"/>
      <c r="BRM260" s="83"/>
      <c r="BRN260" s="83"/>
      <c r="BRO260" s="83"/>
      <c r="BRP260" s="83"/>
      <c r="BRQ260" s="83"/>
      <c r="BRR260" s="83"/>
      <c r="BRS260" s="83"/>
      <c r="BRT260" s="83"/>
      <c r="BRU260" s="83"/>
      <c r="BRV260" s="83"/>
      <c r="BRW260" s="83"/>
      <c r="BRX260" s="83"/>
      <c r="BRY260" s="83"/>
      <c r="BRZ260" s="83"/>
      <c r="BSA260" s="83"/>
      <c r="BSB260" s="83"/>
      <c r="BSC260" s="83"/>
      <c r="BSD260" s="83"/>
      <c r="BSE260" s="83"/>
      <c r="BSF260" s="83"/>
      <c r="BSG260" s="83"/>
      <c r="BSH260" s="83"/>
      <c r="BSI260" s="83"/>
      <c r="BSJ260" s="83"/>
      <c r="BSK260" s="83"/>
      <c r="BSL260" s="83"/>
      <c r="BSM260" s="83"/>
      <c r="BSN260" s="83"/>
      <c r="BSO260" s="83"/>
      <c r="BSP260" s="83"/>
      <c r="BSQ260" s="83"/>
      <c r="BSR260" s="83"/>
      <c r="BSS260" s="83"/>
      <c r="BST260" s="83"/>
      <c r="BSU260" s="83"/>
      <c r="BSV260" s="83"/>
      <c r="BSW260" s="83"/>
      <c r="BSX260" s="83"/>
      <c r="BSY260" s="83"/>
      <c r="BSZ260" s="83"/>
      <c r="BTA260" s="83"/>
      <c r="BTB260" s="83"/>
      <c r="BTC260" s="83"/>
      <c r="BTD260" s="83"/>
      <c r="BTE260" s="83"/>
      <c r="BTF260" s="83"/>
      <c r="BTG260" s="83"/>
      <c r="BTH260" s="83"/>
      <c r="BTI260" s="83"/>
      <c r="BTJ260" s="83"/>
      <c r="BTK260" s="83"/>
      <c r="BTL260" s="83"/>
      <c r="BTM260" s="83"/>
      <c r="BTN260" s="83"/>
      <c r="BTO260" s="83"/>
      <c r="BTP260" s="83"/>
      <c r="BTQ260" s="83"/>
      <c r="BTR260" s="83"/>
      <c r="BTS260" s="83"/>
      <c r="BTT260" s="83"/>
      <c r="BTU260" s="83"/>
      <c r="BTV260" s="83"/>
      <c r="BTW260" s="83"/>
      <c r="BTX260" s="83"/>
      <c r="BTY260" s="83"/>
      <c r="BTZ260" s="83"/>
      <c r="BUA260" s="83"/>
      <c r="BUB260" s="83"/>
      <c r="BUC260" s="83"/>
      <c r="BUD260" s="83"/>
      <c r="BUE260" s="83"/>
      <c r="BUF260" s="83"/>
      <c r="BUG260" s="83"/>
      <c r="BUH260" s="83"/>
      <c r="BUI260" s="83"/>
      <c r="BUJ260" s="83"/>
      <c r="BUK260" s="83"/>
      <c r="BUL260" s="83"/>
      <c r="BUM260" s="83"/>
      <c r="BUN260" s="83"/>
      <c r="BUO260" s="83"/>
      <c r="BUP260" s="83"/>
      <c r="BUQ260" s="83"/>
      <c r="BUR260" s="83"/>
      <c r="BUS260" s="83"/>
      <c r="BUT260" s="83"/>
      <c r="BUU260" s="83"/>
      <c r="BUV260" s="83"/>
      <c r="BUW260" s="83"/>
      <c r="BUX260" s="83"/>
      <c r="BUY260" s="83"/>
      <c r="BUZ260" s="83"/>
      <c r="BVA260" s="83"/>
      <c r="BVB260" s="83"/>
      <c r="BVC260" s="83"/>
      <c r="BVD260" s="83"/>
      <c r="BVE260" s="83"/>
      <c r="BVF260" s="83"/>
      <c r="BVG260" s="83"/>
      <c r="BVH260" s="83"/>
      <c r="BVI260" s="83"/>
      <c r="BVJ260" s="83"/>
      <c r="BVK260" s="83"/>
      <c r="BVL260" s="83"/>
      <c r="BVM260" s="83"/>
      <c r="BVN260" s="83"/>
      <c r="BVO260" s="83"/>
      <c r="BVP260" s="83"/>
      <c r="BVQ260" s="83"/>
      <c r="BVR260" s="83"/>
      <c r="BVS260" s="83"/>
      <c r="BVT260" s="83"/>
      <c r="BVU260" s="83"/>
      <c r="BVV260" s="83"/>
      <c r="BVW260" s="83"/>
      <c r="BVX260" s="83"/>
      <c r="BVY260" s="83"/>
      <c r="BVZ260" s="83"/>
      <c r="BWA260" s="83"/>
      <c r="BWB260" s="83"/>
      <c r="BWC260" s="83"/>
      <c r="BWD260" s="83"/>
      <c r="BWE260" s="83"/>
      <c r="BWF260" s="83"/>
      <c r="BWG260" s="83"/>
      <c r="BWH260" s="83"/>
      <c r="BWI260" s="83"/>
      <c r="BWJ260" s="83"/>
      <c r="BWK260" s="83"/>
      <c r="BWL260" s="83"/>
      <c r="BWM260" s="83"/>
      <c r="BWN260" s="83"/>
      <c r="BWO260" s="83"/>
      <c r="BWP260" s="83"/>
      <c r="BWQ260" s="83"/>
      <c r="BWR260" s="83"/>
      <c r="BWS260" s="83"/>
      <c r="BWT260" s="83"/>
      <c r="BWU260" s="83"/>
      <c r="BWV260" s="83"/>
      <c r="BWW260" s="83"/>
      <c r="BWX260" s="83"/>
      <c r="BWY260" s="83"/>
      <c r="BWZ260" s="83"/>
      <c r="BXA260" s="83"/>
      <c r="BXB260" s="83"/>
      <c r="BXC260" s="83"/>
      <c r="BXD260" s="83"/>
      <c r="BXE260" s="83"/>
      <c r="BXF260" s="83"/>
      <c r="BXG260" s="83"/>
      <c r="BXH260" s="83"/>
      <c r="BXI260" s="83"/>
      <c r="BXJ260" s="83"/>
      <c r="BXK260" s="83"/>
      <c r="BXL260" s="83"/>
      <c r="BXM260" s="83"/>
      <c r="BXN260" s="83"/>
      <c r="BXO260" s="83"/>
      <c r="BXP260" s="83"/>
      <c r="BXQ260" s="83"/>
      <c r="BXR260" s="83"/>
      <c r="BXS260" s="83"/>
      <c r="BXT260" s="83"/>
      <c r="BXU260" s="83"/>
      <c r="BXV260" s="83"/>
      <c r="BXW260" s="83"/>
      <c r="BXX260" s="83"/>
      <c r="BXY260" s="83"/>
      <c r="BXZ260" s="83"/>
      <c r="BYA260" s="83"/>
      <c r="BYB260" s="83"/>
      <c r="BYC260" s="83"/>
      <c r="BYD260" s="83"/>
      <c r="BYE260" s="83"/>
      <c r="BYF260" s="83"/>
      <c r="BYG260" s="83"/>
      <c r="BYH260" s="83"/>
      <c r="BYI260" s="83"/>
      <c r="BYJ260" s="83"/>
      <c r="BYK260" s="83"/>
      <c r="BYL260" s="83"/>
      <c r="BYM260" s="83"/>
      <c r="BYN260" s="83"/>
      <c r="BYO260" s="83"/>
      <c r="BYP260" s="83"/>
      <c r="BYQ260" s="83"/>
      <c r="BYR260" s="83"/>
      <c r="BYS260" s="83"/>
      <c r="BYT260" s="83"/>
      <c r="BYU260" s="83"/>
      <c r="BYV260" s="83"/>
      <c r="BYW260" s="83"/>
      <c r="BYX260" s="83"/>
      <c r="BYY260" s="83"/>
      <c r="BYZ260" s="83"/>
      <c r="BZA260" s="83"/>
      <c r="BZB260" s="83"/>
      <c r="BZC260" s="83"/>
      <c r="BZD260" s="83"/>
      <c r="BZE260" s="83"/>
      <c r="BZF260" s="83"/>
      <c r="BZG260" s="83"/>
      <c r="BZH260" s="83"/>
      <c r="BZI260" s="83"/>
      <c r="BZJ260" s="83"/>
      <c r="BZK260" s="83"/>
      <c r="BZL260" s="83"/>
      <c r="BZM260" s="83"/>
      <c r="BZN260" s="83"/>
      <c r="BZO260" s="83"/>
      <c r="BZP260" s="83"/>
      <c r="BZQ260" s="83"/>
      <c r="BZR260" s="83"/>
      <c r="BZS260" s="83"/>
      <c r="BZT260" s="83"/>
      <c r="BZU260" s="83"/>
      <c r="BZV260" s="83"/>
      <c r="BZW260" s="83"/>
      <c r="BZX260" s="83"/>
      <c r="BZY260" s="83"/>
      <c r="BZZ260" s="83"/>
      <c r="CAA260" s="83"/>
      <c r="CAB260" s="83"/>
      <c r="CAC260" s="83"/>
      <c r="CAD260" s="83"/>
      <c r="CAE260" s="83"/>
      <c r="CAF260" s="83"/>
      <c r="CAG260" s="83"/>
      <c r="CAH260" s="83"/>
      <c r="CAI260" s="83"/>
      <c r="CAJ260" s="83"/>
      <c r="CAK260" s="83"/>
      <c r="CAL260" s="83"/>
      <c r="CAM260" s="83"/>
      <c r="CAN260" s="83"/>
      <c r="CAO260" s="83"/>
      <c r="CAP260" s="83"/>
      <c r="CAQ260" s="83"/>
      <c r="CAR260" s="83"/>
      <c r="CAS260" s="83"/>
      <c r="CAT260" s="83"/>
      <c r="CAU260" s="83"/>
      <c r="CAV260" s="83"/>
      <c r="CAW260" s="83"/>
      <c r="CAX260" s="83"/>
      <c r="CAY260" s="83"/>
      <c r="CAZ260" s="83"/>
      <c r="CBA260" s="83"/>
      <c r="CBB260" s="83"/>
      <c r="CBC260" s="83"/>
      <c r="CBD260" s="83"/>
      <c r="CBE260" s="83"/>
      <c r="CBF260" s="83"/>
      <c r="CBG260" s="83"/>
      <c r="CBH260" s="83"/>
      <c r="CBI260" s="83"/>
      <c r="CBJ260" s="83"/>
      <c r="CBK260" s="83"/>
      <c r="CBL260" s="83"/>
      <c r="CBM260" s="83"/>
      <c r="CBN260" s="83"/>
      <c r="CBO260" s="83"/>
      <c r="CBP260" s="83"/>
      <c r="CBQ260" s="83"/>
      <c r="CBR260" s="83"/>
      <c r="CBS260" s="83"/>
      <c r="CBT260" s="83"/>
      <c r="CBU260" s="83"/>
      <c r="CBV260" s="83"/>
      <c r="CBW260" s="83"/>
      <c r="CBX260" s="83"/>
      <c r="CBY260" s="83"/>
      <c r="CBZ260" s="83"/>
      <c r="CCA260" s="83"/>
      <c r="CCB260" s="83"/>
      <c r="CCC260" s="83"/>
      <c r="CCD260" s="83"/>
      <c r="CCE260" s="83"/>
      <c r="CCF260" s="83"/>
      <c r="CCG260" s="83"/>
      <c r="CCH260" s="83"/>
      <c r="CCI260" s="83"/>
      <c r="CCJ260" s="83"/>
      <c r="CCK260" s="83"/>
      <c r="CCL260" s="83"/>
      <c r="CCM260" s="83"/>
      <c r="CCN260" s="83"/>
      <c r="CCO260" s="83"/>
      <c r="CCP260" s="83"/>
      <c r="CCQ260" s="83"/>
      <c r="CCR260" s="83"/>
      <c r="CCS260" s="83"/>
      <c r="CCT260" s="83"/>
      <c r="CCU260" s="83"/>
      <c r="CCV260" s="83"/>
      <c r="CCW260" s="83"/>
      <c r="CCX260" s="83"/>
      <c r="CCY260" s="83"/>
      <c r="CCZ260" s="83"/>
      <c r="CDA260" s="83"/>
      <c r="CDB260" s="83"/>
      <c r="CDC260" s="83"/>
      <c r="CDD260" s="83"/>
      <c r="CDE260" s="83"/>
      <c r="CDF260" s="83"/>
      <c r="CDG260" s="83"/>
      <c r="CDH260" s="83"/>
      <c r="CDI260" s="83"/>
      <c r="CDJ260" s="83"/>
      <c r="CDK260" s="83"/>
      <c r="CDL260" s="83"/>
      <c r="CDM260" s="83"/>
      <c r="CDN260" s="83"/>
      <c r="CDO260" s="83"/>
      <c r="CDP260" s="83"/>
      <c r="CDQ260" s="83"/>
      <c r="CDR260" s="83"/>
      <c r="CDS260" s="83"/>
      <c r="CDT260" s="83"/>
      <c r="CDU260" s="83"/>
      <c r="CDV260" s="83"/>
      <c r="CDW260" s="83"/>
      <c r="CDX260" s="83"/>
      <c r="CDY260" s="83"/>
      <c r="CDZ260" s="83"/>
      <c r="CEA260" s="83"/>
      <c r="CEB260" s="83"/>
      <c r="CEC260" s="83"/>
      <c r="CED260" s="83"/>
      <c r="CEE260" s="83"/>
      <c r="CEF260" s="83"/>
      <c r="CEG260" s="83"/>
      <c r="CEH260" s="83"/>
      <c r="CEI260" s="83"/>
      <c r="CEJ260" s="83"/>
      <c r="CEK260" s="83"/>
      <c r="CEL260" s="83"/>
      <c r="CEM260" s="83"/>
      <c r="CEN260" s="83"/>
      <c r="CEO260" s="83"/>
      <c r="CEP260" s="83"/>
      <c r="CEQ260" s="83"/>
      <c r="CER260" s="83"/>
      <c r="CES260" s="83"/>
      <c r="CET260" s="83"/>
      <c r="CEU260" s="83"/>
      <c r="CEV260" s="83"/>
      <c r="CEW260" s="83"/>
      <c r="CEX260" s="83"/>
      <c r="CEY260" s="83"/>
      <c r="CEZ260" s="83"/>
      <c r="CFA260" s="83"/>
      <c r="CFB260" s="83"/>
      <c r="CFC260" s="83"/>
      <c r="CFD260" s="83"/>
      <c r="CFE260" s="83"/>
      <c r="CFF260" s="83"/>
      <c r="CFG260" s="83"/>
      <c r="CFH260" s="83"/>
      <c r="CFI260" s="83"/>
      <c r="CFJ260" s="83"/>
      <c r="CFK260" s="83"/>
      <c r="CFL260" s="83"/>
      <c r="CFM260" s="83"/>
      <c r="CFN260" s="83"/>
      <c r="CFO260" s="83"/>
      <c r="CFP260" s="83"/>
      <c r="CFQ260" s="83"/>
      <c r="CFR260" s="83"/>
      <c r="CFS260" s="83"/>
      <c r="CFT260" s="83"/>
      <c r="CFU260" s="83"/>
      <c r="CFV260" s="83"/>
      <c r="CFW260" s="83"/>
      <c r="CFX260" s="83"/>
      <c r="CFY260" s="83"/>
      <c r="CFZ260" s="83"/>
      <c r="CGA260" s="83"/>
      <c r="CGB260" s="83"/>
      <c r="CGC260" s="83"/>
      <c r="CGD260" s="83"/>
      <c r="CGE260" s="83"/>
      <c r="CGF260" s="83"/>
      <c r="CGG260" s="83"/>
      <c r="CGH260" s="83"/>
      <c r="CGI260" s="83"/>
      <c r="CGJ260" s="83"/>
      <c r="CGK260" s="83"/>
      <c r="CGL260" s="83"/>
      <c r="CGM260" s="83"/>
      <c r="CGN260" s="83"/>
      <c r="CGO260" s="83"/>
      <c r="CGP260" s="83"/>
      <c r="CGQ260" s="83"/>
      <c r="CGR260" s="83"/>
      <c r="CGS260" s="83"/>
      <c r="CGT260" s="83"/>
      <c r="CGU260" s="83"/>
      <c r="CGV260" s="83"/>
      <c r="CGW260" s="83"/>
      <c r="CGX260" s="83"/>
      <c r="CGY260" s="83"/>
      <c r="CGZ260" s="83"/>
      <c r="CHA260" s="83"/>
      <c r="CHB260" s="83"/>
      <c r="CHC260" s="83"/>
      <c r="CHD260" s="83"/>
      <c r="CHE260" s="83"/>
      <c r="CHF260" s="83"/>
      <c r="CHG260" s="83"/>
      <c r="CHH260" s="83"/>
      <c r="CHI260" s="83"/>
      <c r="CHJ260" s="83"/>
      <c r="CHK260" s="83"/>
      <c r="CHL260" s="83"/>
      <c r="CHM260" s="83"/>
      <c r="CHN260" s="83"/>
      <c r="CHO260" s="83"/>
      <c r="CHP260" s="83"/>
      <c r="CHQ260" s="83"/>
      <c r="CHR260" s="83"/>
      <c r="CHS260" s="83"/>
      <c r="CHT260" s="83"/>
      <c r="CHU260" s="83"/>
      <c r="CHV260" s="83"/>
      <c r="CHW260" s="83"/>
      <c r="CHX260" s="83"/>
      <c r="CHY260" s="83"/>
      <c r="CHZ260" s="83"/>
      <c r="CIA260" s="83"/>
      <c r="CIB260" s="83"/>
      <c r="CIC260" s="83"/>
      <c r="CID260" s="83"/>
      <c r="CIE260" s="83"/>
      <c r="CIF260" s="83"/>
      <c r="CIG260" s="83"/>
      <c r="CIH260" s="83"/>
      <c r="CII260" s="83"/>
      <c r="CIJ260" s="83"/>
      <c r="CIK260" s="83"/>
      <c r="CIL260" s="83"/>
      <c r="CIM260" s="83"/>
      <c r="CIN260" s="83"/>
      <c r="CIO260" s="83"/>
      <c r="CIP260" s="83"/>
      <c r="CIQ260" s="83"/>
      <c r="CIR260" s="83"/>
      <c r="CIS260" s="83"/>
      <c r="CIT260" s="83"/>
      <c r="CIU260" s="83"/>
      <c r="CIV260" s="83"/>
      <c r="CIW260" s="83"/>
      <c r="CIX260" s="83"/>
      <c r="CIY260" s="83"/>
      <c r="CIZ260" s="83"/>
      <c r="CJA260" s="83"/>
      <c r="CJB260" s="83"/>
      <c r="CJC260" s="83"/>
      <c r="CJD260" s="83"/>
      <c r="CJE260" s="83"/>
      <c r="CJF260" s="83"/>
      <c r="CJG260" s="83"/>
      <c r="CJH260" s="83"/>
      <c r="CJI260" s="83"/>
      <c r="CJJ260" s="83"/>
      <c r="CJK260" s="83"/>
      <c r="CJL260" s="83"/>
      <c r="CJM260" s="83"/>
      <c r="CJN260" s="83"/>
      <c r="CJO260" s="83"/>
      <c r="CJP260" s="83"/>
      <c r="CJQ260" s="83"/>
      <c r="CJR260" s="83"/>
      <c r="CJS260" s="83"/>
      <c r="CJT260" s="83"/>
      <c r="CJU260" s="83"/>
      <c r="CJV260" s="83"/>
      <c r="CJW260" s="83"/>
      <c r="CJX260" s="83"/>
      <c r="CJY260" s="83"/>
      <c r="CJZ260" s="83"/>
      <c r="CKA260" s="83"/>
      <c r="CKB260" s="83"/>
      <c r="CKC260" s="83"/>
      <c r="CKD260" s="83"/>
      <c r="CKE260" s="83"/>
      <c r="CKF260" s="83"/>
      <c r="CKG260" s="83"/>
      <c r="CKH260" s="83"/>
      <c r="CKI260" s="83"/>
      <c r="CKJ260" s="83"/>
      <c r="CKK260" s="83"/>
      <c r="CKL260" s="83"/>
      <c r="CKM260" s="83"/>
      <c r="CKN260" s="83"/>
      <c r="CKO260" s="83"/>
      <c r="CKP260" s="83"/>
      <c r="CKQ260" s="83"/>
      <c r="CKR260" s="83"/>
      <c r="CKS260" s="83"/>
      <c r="CKT260" s="83"/>
      <c r="CKU260" s="83"/>
      <c r="CKV260" s="83"/>
      <c r="CKW260" s="83"/>
      <c r="CKX260" s="83"/>
      <c r="CKY260" s="83"/>
      <c r="CKZ260" s="83"/>
      <c r="CLA260" s="83"/>
      <c r="CLB260" s="83"/>
      <c r="CLC260" s="83"/>
      <c r="CLD260" s="83"/>
      <c r="CLE260" s="83"/>
      <c r="CLF260" s="83"/>
      <c r="CLG260" s="83"/>
      <c r="CLH260" s="83"/>
      <c r="CLI260" s="83"/>
      <c r="CLJ260" s="83"/>
      <c r="CLK260" s="83"/>
      <c r="CLL260" s="83"/>
      <c r="CLM260" s="83"/>
      <c r="CLN260" s="83"/>
      <c r="CLO260" s="83"/>
      <c r="CLP260" s="83"/>
      <c r="CLQ260" s="83"/>
      <c r="CLR260" s="83"/>
      <c r="CLS260" s="83"/>
      <c r="CLT260" s="83"/>
      <c r="CLU260" s="83"/>
      <c r="CLV260" s="83"/>
      <c r="CLW260" s="83"/>
      <c r="CLX260" s="83"/>
      <c r="CLY260" s="83"/>
      <c r="CLZ260" s="83"/>
      <c r="CMA260" s="83"/>
      <c r="CMB260" s="83"/>
      <c r="CMC260" s="83"/>
      <c r="CMD260" s="83"/>
      <c r="CME260" s="83"/>
      <c r="CMF260" s="83"/>
      <c r="CMG260" s="83"/>
      <c r="CMH260" s="83"/>
      <c r="CMI260" s="83"/>
      <c r="CMJ260" s="83"/>
      <c r="CMK260" s="83"/>
      <c r="CML260" s="83"/>
      <c r="CMM260" s="83"/>
      <c r="CMN260" s="83"/>
      <c r="CMO260" s="83"/>
      <c r="CMP260" s="83"/>
      <c r="CMQ260" s="83"/>
      <c r="CMR260" s="83"/>
      <c r="CMS260" s="83"/>
      <c r="CMT260" s="83"/>
      <c r="CMU260" s="83"/>
      <c r="CMV260" s="83"/>
      <c r="CMW260" s="83"/>
      <c r="CMX260" s="83"/>
      <c r="CMY260" s="83"/>
      <c r="CMZ260" s="83"/>
      <c r="CNA260" s="83"/>
      <c r="CNB260" s="83"/>
      <c r="CNC260" s="83"/>
      <c r="CND260" s="83"/>
      <c r="CNE260" s="83"/>
      <c r="CNF260" s="83"/>
      <c r="CNG260" s="83"/>
      <c r="CNH260" s="83"/>
      <c r="CNI260" s="83"/>
      <c r="CNJ260" s="83"/>
      <c r="CNK260" s="83"/>
      <c r="CNL260" s="83"/>
      <c r="CNM260" s="83"/>
      <c r="CNN260" s="83"/>
      <c r="CNO260" s="83"/>
      <c r="CNP260" s="83"/>
      <c r="CNQ260" s="83"/>
      <c r="CNR260" s="83"/>
      <c r="CNS260" s="83"/>
      <c r="CNT260" s="83"/>
      <c r="CNU260" s="83"/>
      <c r="CNV260" s="83"/>
      <c r="CNW260" s="83"/>
      <c r="CNX260" s="83"/>
      <c r="CNY260" s="83"/>
      <c r="CNZ260" s="83"/>
      <c r="COA260" s="83"/>
      <c r="COB260" s="83"/>
      <c r="COC260" s="83"/>
      <c r="COD260" s="83"/>
      <c r="COE260" s="83"/>
      <c r="COF260" s="83"/>
      <c r="COG260" s="83"/>
      <c r="COH260" s="83"/>
      <c r="COI260" s="83"/>
      <c r="COJ260" s="83"/>
      <c r="COK260" s="83"/>
      <c r="COL260" s="83"/>
      <c r="COM260" s="83"/>
      <c r="CON260" s="83"/>
      <c r="COO260" s="83"/>
      <c r="COP260" s="83"/>
      <c r="COQ260" s="83"/>
      <c r="COR260" s="83"/>
      <c r="COS260" s="83"/>
      <c r="COT260" s="83"/>
      <c r="COU260" s="83"/>
      <c r="COV260" s="83"/>
      <c r="COW260" s="83"/>
      <c r="COX260" s="83"/>
      <c r="COY260" s="83"/>
      <c r="COZ260" s="83"/>
      <c r="CPA260" s="83"/>
      <c r="CPB260" s="83"/>
      <c r="CPC260" s="83"/>
      <c r="CPD260" s="83"/>
      <c r="CPE260" s="83"/>
      <c r="CPF260" s="83"/>
      <c r="CPG260" s="83"/>
      <c r="CPH260" s="83"/>
      <c r="CPI260" s="83"/>
      <c r="CPJ260" s="83"/>
      <c r="CPK260" s="83"/>
      <c r="CPL260" s="83"/>
      <c r="CPM260" s="83"/>
      <c r="CPN260" s="83"/>
      <c r="CPO260" s="83"/>
      <c r="CPP260" s="83"/>
      <c r="CPQ260" s="83"/>
      <c r="CPR260" s="83"/>
      <c r="CPS260" s="83"/>
      <c r="CPT260" s="83"/>
      <c r="CPU260" s="83"/>
      <c r="CPV260" s="83"/>
      <c r="CPW260" s="83"/>
      <c r="CPX260" s="83"/>
      <c r="CPY260" s="83"/>
      <c r="CPZ260" s="83"/>
      <c r="CQA260" s="83"/>
      <c r="CQB260" s="83"/>
      <c r="CQC260" s="83"/>
      <c r="CQD260" s="83"/>
      <c r="CQE260" s="83"/>
      <c r="CQF260" s="83"/>
      <c r="CQG260" s="83"/>
      <c r="CQH260" s="83"/>
      <c r="CQI260" s="83"/>
      <c r="CQJ260" s="83"/>
      <c r="CQK260" s="83"/>
      <c r="CQL260" s="83"/>
      <c r="CQM260" s="83"/>
      <c r="CQN260" s="83"/>
      <c r="CQO260" s="83"/>
      <c r="CQP260" s="83"/>
      <c r="CQQ260" s="83"/>
      <c r="CQR260" s="83"/>
      <c r="CQS260" s="83"/>
      <c r="CQT260" s="83"/>
      <c r="CQU260" s="83"/>
      <c r="CQV260" s="83"/>
      <c r="CQW260" s="83"/>
      <c r="CQX260" s="83"/>
      <c r="CQY260" s="83"/>
      <c r="CQZ260" s="83"/>
      <c r="CRA260" s="83"/>
      <c r="CRB260" s="83"/>
      <c r="CRC260" s="83"/>
      <c r="CRD260" s="83"/>
      <c r="CRE260" s="83"/>
      <c r="CRF260" s="83"/>
      <c r="CRG260" s="83"/>
      <c r="CRH260" s="83"/>
      <c r="CRI260" s="83"/>
      <c r="CRJ260" s="83"/>
      <c r="CRK260" s="83"/>
      <c r="CRL260" s="83"/>
      <c r="CRM260" s="83"/>
      <c r="CRN260" s="83"/>
      <c r="CRO260" s="83"/>
      <c r="CRP260" s="83"/>
      <c r="CRQ260" s="83"/>
      <c r="CRR260" s="83"/>
      <c r="CRS260" s="83"/>
      <c r="CRT260" s="83"/>
      <c r="CRU260" s="83"/>
      <c r="CRV260" s="83"/>
      <c r="CRW260" s="83"/>
      <c r="CRX260" s="83"/>
      <c r="CRY260" s="83"/>
      <c r="CRZ260" s="83"/>
      <c r="CSA260" s="83"/>
      <c r="CSB260" s="83"/>
      <c r="CSC260" s="83"/>
      <c r="CSD260" s="83"/>
      <c r="CSE260" s="83"/>
      <c r="CSF260" s="83"/>
      <c r="CSG260" s="83"/>
      <c r="CSH260" s="83"/>
      <c r="CSI260" s="83"/>
      <c r="CSJ260" s="83"/>
      <c r="CSK260" s="83"/>
      <c r="CSL260" s="83"/>
      <c r="CSM260" s="83"/>
      <c r="CSN260" s="83"/>
      <c r="CSO260" s="83"/>
      <c r="CSP260" s="83"/>
      <c r="CSQ260" s="83"/>
      <c r="CSR260" s="83"/>
      <c r="CSS260" s="83"/>
      <c r="CST260" s="83"/>
      <c r="CSU260" s="83"/>
      <c r="CSV260" s="83"/>
      <c r="CSW260" s="83"/>
      <c r="CSX260" s="83"/>
      <c r="CSY260" s="83"/>
      <c r="CSZ260" s="83"/>
      <c r="CTA260" s="83"/>
      <c r="CTB260" s="83"/>
      <c r="CTC260" s="83"/>
      <c r="CTD260" s="83"/>
      <c r="CTE260" s="83"/>
      <c r="CTF260" s="83"/>
      <c r="CTG260" s="83"/>
      <c r="CTH260" s="83"/>
      <c r="CTI260" s="83"/>
      <c r="CTJ260" s="83"/>
      <c r="CTK260" s="83"/>
      <c r="CTL260" s="83"/>
      <c r="CTM260" s="83"/>
      <c r="CTN260" s="83"/>
      <c r="CTO260" s="83"/>
      <c r="CTP260" s="83"/>
      <c r="CTQ260" s="83"/>
      <c r="CTR260" s="83"/>
      <c r="CTS260" s="83"/>
      <c r="CTT260" s="83"/>
      <c r="CTU260" s="83"/>
      <c r="CTV260" s="83"/>
      <c r="CTW260" s="83"/>
      <c r="CTX260" s="83"/>
      <c r="CTY260" s="83"/>
      <c r="CTZ260" s="83"/>
      <c r="CUA260" s="83"/>
      <c r="CUB260" s="83"/>
      <c r="CUC260" s="83"/>
      <c r="CUD260" s="83"/>
      <c r="CUE260" s="83"/>
      <c r="CUF260" s="83"/>
      <c r="CUG260" s="83"/>
      <c r="CUH260" s="83"/>
      <c r="CUI260" s="83"/>
      <c r="CUJ260" s="83"/>
      <c r="CUK260" s="83"/>
      <c r="CUL260" s="83"/>
      <c r="CUM260" s="83"/>
      <c r="CUN260" s="83"/>
      <c r="CUO260" s="83"/>
      <c r="CUP260" s="83"/>
      <c r="CUQ260" s="83"/>
      <c r="CUR260" s="83"/>
      <c r="CUS260" s="83"/>
      <c r="CUT260" s="83"/>
      <c r="CUU260" s="83"/>
      <c r="CUV260" s="83"/>
      <c r="CUW260" s="83"/>
      <c r="CUX260" s="83"/>
      <c r="CUY260" s="83"/>
      <c r="CUZ260" s="83"/>
      <c r="CVA260" s="83"/>
      <c r="CVB260" s="83"/>
      <c r="CVC260" s="83"/>
      <c r="CVD260" s="83"/>
      <c r="CVE260" s="83"/>
      <c r="CVF260" s="83"/>
      <c r="CVG260" s="83"/>
      <c r="CVH260" s="83"/>
      <c r="CVI260" s="83"/>
      <c r="CVJ260" s="83"/>
      <c r="CVK260" s="83"/>
      <c r="CVL260" s="83"/>
      <c r="CVM260" s="83"/>
      <c r="CVN260" s="83"/>
      <c r="CVO260" s="83"/>
      <c r="CVP260" s="83"/>
      <c r="CVQ260" s="83"/>
      <c r="CVR260" s="83"/>
      <c r="CVS260" s="83"/>
      <c r="CVT260" s="83"/>
      <c r="CVU260" s="83"/>
      <c r="CVV260" s="83"/>
      <c r="CVW260" s="83"/>
      <c r="CVX260" s="83"/>
      <c r="CVY260" s="83"/>
      <c r="CVZ260" s="83"/>
      <c r="CWA260" s="83"/>
      <c r="CWB260" s="83"/>
      <c r="CWC260" s="83"/>
      <c r="CWD260" s="83"/>
      <c r="CWE260" s="83"/>
      <c r="CWF260" s="83"/>
      <c r="CWG260" s="83"/>
      <c r="CWH260" s="83"/>
      <c r="CWI260" s="83"/>
      <c r="CWJ260" s="83"/>
      <c r="CWK260" s="83"/>
      <c r="CWL260" s="83"/>
      <c r="CWM260" s="83"/>
      <c r="CWN260" s="83"/>
      <c r="CWO260" s="83"/>
      <c r="CWP260" s="83"/>
      <c r="CWQ260" s="83"/>
      <c r="CWR260" s="83"/>
      <c r="CWS260" s="83"/>
      <c r="CWT260" s="83"/>
      <c r="CWU260" s="83"/>
      <c r="CWV260" s="83"/>
      <c r="CWW260" s="83"/>
      <c r="CWX260" s="83"/>
      <c r="CWY260" s="83"/>
      <c r="CWZ260" s="83"/>
      <c r="CXA260" s="83"/>
      <c r="CXB260" s="83"/>
      <c r="CXC260" s="83"/>
      <c r="CXD260" s="83"/>
      <c r="CXE260" s="83"/>
      <c r="CXF260" s="83"/>
      <c r="CXG260" s="83"/>
      <c r="CXH260" s="83"/>
      <c r="CXI260" s="83"/>
      <c r="CXJ260" s="83"/>
      <c r="CXK260" s="83"/>
      <c r="CXL260" s="83"/>
      <c r="CXM260" s="83"/>
      <c r="CXN260" s="83"/>
      <c r="CXO260" s="83"/>
      <c r="CXP260" s="83"/>
      <c r="CXQ260" s="83"/>
      <c r="CXR260" s="83"/>
      <c r="CXS260" s="83"/>
      <c r="CXT260" s="83"/>
      <c r="CXU260" s="83"/>
      <c r="CXV260" s="83"/>
      <c r="CXW260" s="83"/>
      <c r="CXX260" s="83"/>
      <c r="CXY260" s="83"/>
      <c r="CXZ260" s="83"/>
      <c r="CYA260" s="83"/>
      <c r="CYB260" s="83"/>
      <c r="CYC260" s="83"/>
      <c r="CYD260" s="83"/>
      <c r="CYE260" s="83"/>
      <c r="CYF260" s="83"/>
      <c r="CYG260" s="83"/>
      <c r="CYH260" s="83"/>
      <c r="CYI260" s="83"/>
      <c r="CYJ260" s="83"/>
      <c r="CYK260" s="83"/>
      <c r="CYL260" s="83"/>
      <c r="CYM260" s="83"/>
      <c r="CYN260" s="83"/>
      <c r="CYO260" s="83"/>
      <c r="CYP260" s="83"/>
      <c r="CYQ260" s="83"/>
      <c r="CYR260" s="83"/>
      <c r="CYS260" s="83"/>
      <c r="CYT260" s="83"/>
      <c r="CYU260" s="83"/>
      <c r="CYV260" s="83"/>
      <c r="CYW260" s="83"/>
      <c r="CYX260" s="83"/>
      <c r="CYY260" s="83"/>
      <c r="CYZ260" s="83"/>
      <c r="CZA260" s="83"/>
      <c r="CZB260" s="83"/>
      <c r="CZC260" s="83"/>
      <c r="CZD260" s="83"/>
      <c r="CZE260" s="83"/>
      <c r="CZF260" s="83"/>
      <c r="CZG260" s="83"/>
      <c r="CZH260" s="83"/>
      <c r="CZI260" s="83"/>
      <c r="CZJ260" s="83"/>
      <c r="CZK260" s="83"/>
      <c r="CZL260" s="83"/>
      <c r="CZM260" s="83"/>
      <c r="CZN260" s="83"/>
      <c r="CZO260" s="83"/>
      <c r="CZP260" s="83"/>
      <c r="CZQ260" s="83"/>
      <c r="CZR260" s="83"/>
      <c r="CZS260" s="83"/>
      <c r="CZT260" s="83"/>
      <c r="CZU260" s="83"/>
      <c r="CZV260" s="83"/>
      <c r="CZW260" s="83"/>
      <c r="CZX260" s="83"/>
      <c r="CZY260" s="83"/>
      <c r="CZZ260" s="83"/>
      <c r="DAA260" s="83"/>
      <c r="DAB260" s="83"/>
      <c r="DAC260" s="83"/>
      <c r="DAD260" s="83"/>
      <c r="DAE260" s="83"/>
      <c r="DAF260" s="83"/>
      <c r="DAG260" s="83"/>
      <c r="DAH260" s="83"/>
      <c r="DAI260" s="83"/>
      <c r="DAJ260" s="83"/>
      <c r="DAK260" s="83"/>
      <c r="DAL260" s="83"/>
      <c r="DAM260" s="83"/>
      <c r="DAN260" s="83"/>
      <c r="DAO260" s="83"/>
      <c r="DAP260" s="83"/>
      <c r="DAQ260" s="83"/>
      <c r="DAR260" s="83"/>
      <c r="DAS260" s="83"/>
      <c r="DAT260" s="83"/>
      <c r="DAU260" s="83"/>
      <c r="DAV260" s="83"/>
      <c r="DAW260" s="83"/>
      <c r="DAX260" s="83"/>
      <c r="DAY260" s="83"/>
      <c r="DAZ260" s="83"/>
      <c r="DBA260" s="83"/>
      <c r="DBB260" s="83"/>
      <c r="DBC260" s="83"/>
      <c r="DBD260" s="83"/>
      <c r="DBE260" s="83"/>
      <c r="DBF260" s="83"/>
      <c r="DBG260" s="83"/>
      <c r="DBH260" s="83"/>
      <c r="DBI260" s="83"/>
      <c r="DBJ260" s="83"/>
      <c r="DBK260" s="83"/>
      <c r="DBL260" s="83"/>
      <c r="DBM260" s="83"/>
      <c r="DBN260" s="83"/>
      <c r="DBO260" s="83"/>
      <c r="DBP260" s="83"/>
      <c r="DBQ260" s="83"/>
      <c r="DBR260" s="83"/>
      <c r="DBS260" s="83"/>
      <c r="DBT260" s="83"/>
      <c r="DBU260" s="83"/>
      <c r="DBV260" s="83"/>
      <c r="DBW260" s="83"/>
      <c r="DBX260" s="83"/>
      <c r="DBY260" s="83"/>
      <c r="DBZ260" s="83"/>
      <c r="DCA260" s="83"/>
      <c r="DCB260" s="83"/>
      <c r="DCC260" s="83"/>
      <c r="DCD260" s="83"/>
      <c r="DCE260" s="83"/>
      <c r="DCF260" s="83"/>
      <c r="DCG260" s="83"/>
      <c r="DCH260" s="83"/>
      <c r="DCI260" s="83"/>
      <c r="DCJ260" s="83"/>
      <c r="DCK260" s="83"/>
      <c r="DCL260" s="83"/>
      <c r="DCM260" s="83"/>
      <c r="DCN260" s="83"/>
      <c r="DCO260" s="83"/>
      <c r="DCP260" s="83"/>
      <c r="DCQ260" s="83"/>
      <c r="DCR260" s="83"/>
      <c r="DCS260" s="83"/>
      <c r="DCT260" s="83"/>
      <c r="DCU260" s="83"/>
      <c r="DCV260" s="83"/>
      <c r="DCW260" s="83"/>
      <c r="DCX260" s="83"/>
      <c r="DCY260" s="83"/>
      <c r="DCZ260" s="83"/>
      <c r="DDA260" s="83"/>
      <c r="DDB260" s="83"/>
      <c r="DDC260" s="83"/>
      <c r="DDD260" s="83"/>
      <c r="DDE260" s="83"/>
      <c r="DDF260" s="83"/>
      <c r="DDG260" s="83"/>
      <c r="DDH260" s="83"/>
      <c r="DDI260" s="83"/>
      <c r="DDJ260" s="83"/>
      <c r="DDK260" s="83"/>
      <c r="DDL260" s="83"/>
      <c r="DDM260" s="83"/>
      <c r="DDN260" s="83"/>
      <c r="DDO260" s="83"/>
      <c r="DDP260" s="83"/>
      <c r="DDQ260" s="83"/>
      <c r="DDR260" s="83"/>
      <c r="DDS260" s="83"/>
      <c r="DDT260" s="83"/>
      <c r="DDU260" s="83"/>
      <c r="DDV260" s="83"/>
      <c r="DDW260" s="83"/>
      <c r="DDX260" s="83"/>
      <c r="DDY260" s="83"/>
      <c r="DDZ260" s="83"/>
      <c r="DEA260" s="83"/>
      <c r="DEB260" s="83"/>
      <c r="DEC260" s="83"/>
      <c r="DED260" s="83"/>
      <c r="DEE260" s="83"/>
      <c r="DEF260" s="83"/>
      <c r="DEG260" s="83"/>
      <c r="DEH260" s="83"/>
      <c r="DEI260" s="83"/>
      <c r="DEJ260" s="83"/>
      <c r="DEK260" s="83"/>
      <c r="DEL260" s="83"/>
      <c r="DEM260" s="83"/>
      <c r="DEN260" s="83"/>
      <c r="DEO260" s="83"/>
      <c r="DEP260" s="83"/>
      <c r="DEQ260" s="83"/>
      <c r="DER260" s="83"/>
      <c r="DES260" s="83"/>
      <c r="DET260" s="83"/>
      <c r="DEU260" s="83"/>
      <c r="DEV260" s="83"/>
      <c r="DEW260" s="83"/>
      <c r="DEX260" s="83"/>
      <c r="DEY260" s="83"/>
      <c r="DEZ260" s="83"/>
      <c r="DFA260" s="83"/>
      <c r="DFB260" s="83"/>
      <c r="DFC260" s="83"/>
      <c r="DFD260" s="83"/>
      <c r="DFE260" s="83"/>
      <c r="DFF260" s="83"/>
      <c r="DFG260" s="83"/>
      <c r="DFH260" s="83"/>
      <c r="DFI260" s="83"/>
      <c r="DFJ260" s="83"/>
      <c r="DFK260" s="83"/>
      <c r="DFL260" s="83"/>
      <c r="DFM260" s="83"/>
      <c r="DFN260" s="83"/>
      <c r="DFO260" s="83"/>
      <c r="DFP260" s="83"/>
      <c r="DFQ260" s="83"/>
      <c r="DFR260" s="83"/>
      <c r="DFS260" s="83"/>
      <c r="DFT260" s="83"/>
      <c r="DFU260" s="83"/>
      <c r="DFV260" s="83"/>
      <c r="DFW260" s="83"/>
      <c r="DFX260" s="83"/>
      <c r="DFY260" s="83"/>
      <c r="DFZ260" s="83"/>
      <c r="DGA260" s="83"/>
      <c r="DGB260" s="83"/>
      <c r="DGC260" s="83"/>
      <c r="DGD260" s="83"/>
      <c r="DGE260" s="83"/>
      <c r="DGF260" s="83"/>
      <c r="DGG260" s="83"/>
      <c r="DGH260" s="83"/>
      <c r="DGI260" s="83"/>
      <c r="DGJ260" s="83"/>
      <c r="DGK260" s="83"/>
      <c r="DGL260" s="83"/>
      <c r="DGM260" s="83"/>
      <c r="DGN260" s="83"/>
      <c r="DGO260" s="83"/>
      <c r="DGP260" s="83"/>
      <c r="DGQ260" s="83"/>
      <c r="DGR260" s="83"/>
      <c r="DGS260" s="83"/>
      <c r="DGT260" s="83"/>
      <c r="DGU260" s="83"/>
      <c r="DGV260" s="83"/>
      <c r="DGW260" s="83"/>
      <c r="DGX260" s="83"/>
      <c r="DGY260" s="83"/>
      <c r="DGZ260" s="83"/>
      <c r="DHA260" s="83"/>
      <c r="DHB260" s="83"/>
      <c r="DHC260" s="83"/>
      <c r="DHD260" s="83"/>
      <c r="DHE260" s="83"/>
      <c r="DHF260" s="83"/>
      <c r="DHG260" s="83"/>
      <c r="DHH260" s="83"/>
      <c r="DHI260" s="83"/>
      <c r="DHJ260" s="83"/>
      <c r="DHK260" s="83"/>
      <c r="DHL260" s="83"/>
      <c r="DHM260" s="83"/>
      <c r="DHN260" s="83"/>
      <c r="DHO260" s="83"/>
      <c r="DHP260" s="83"/>
      <c r="DHQ260" s="83"/>
      <c r="DHR260" s="83"/>
      <c r="DHS260" s="83"/>
      <c r="DHT260" s="83"/>
      <c r="DHU260" s="83"/>
      <c r="DHV260" s="83"/>
      <c r="DHW260" s="83"/>
      <c r="DHX260" s="83"/>
      <c r="DHY260" s="83"/>
      <c r="DHZ260" s="83"/>
      <c r="DIA260" s="83"/>
      <c r="DIB260" s="83"/>
      <c r="DIC260" s="83"/>
      <c r="DID260" s="83"/>
      <c r="DIE260" s="83"/>
      <c r="DIF260" s="83"/>
      <c r="DIG260" s="83"/>
      <c r="DIH260" s="83"/>
      <c r="DII260" s="83"/>
      <c r="DIJ260" s="83"/>
      <c r="DIK260" s="83"/>
      <c r="DIL260" s="83"/>
      <c r="DIM260" s="83"/>
      <c r="DIN260" s="83"/>
      <c r="DIO260" s="83"/>
      <c r="DIP260" s="83"/>
      <c r="DIQ260" s="83"/>
      <c r="DIR260" s="83"/>
      <c r="DIS260" s="83"/>
      <c r="DIT260" s="83"/>
      <c r="DIU260" s="83"/>
      <c r="DIV260" s="83"/>
      <c r="DIW260" s="83"/>
      <c r="DIX260" s="83"/>
      <c r="DIY260" s="83"/>
      <c r="DIZ260" s="83"/>
      <c r="DJA260" s="83"/>
      <c r="DJB260" s="83"/>
      <c r="DJC260" s="83"/>
      <c r="DJD260" s="83"/>
      <c r="DJE260" s="83"/>
      <c r="DJF260" s="83"/>
      <c r="DJG260" s="83"/>
      <c r="DJH260" s="83"/>
      <c r="DJI260" s="83"/>
      <c r="DJJ260" s="83"/>
      <c r="DJK260" s="83"/>
      <c r="DJL260" s="83"/>
      <c r="DJM260" s="83"/>
      <c r="DJN260" s="83"/>
      <c r="DJO260" s="83"/>
      <c r="DJP260" s="83"/>
      <c r="DJQ260" s="83"/>
      <c r="DJR260" s="83"/>
      <c r="DJS260" s="83"/>
      <c r="DJT260" s="83"/>
      <c r="DJU260" s="83"/>
      <c r="DJV260" s="83"/>
      <c r="DJW260" s="83"/>
      <c r="DJX260" s="83"/>
      <c r="DJY260" s="83"/>
      <c r="DJZ260" s="83"/>
      <c r="DKA260" s="83"/>
      <c r="DKB260" s="83"/>
      <c r="DKC260" s="83"/>
      <c r="DKD260" s="83"/>
      <c r="DKE260" s="83"/>
      <c r="DKF260" s="83"/>
      <c r="DKG260" s="83"/>
      <c r="DKH260" s="83"/>
      <c r="DKI260" s="83"/>
      <c r="DKJ260" s="83"/>
      <c r="DKK260" s="83"/>
      <c r="DKL260" s="83"/>
      <c r="DKM260" s="83"/>
      <c r="DKN260" s="83"/>
      <c r="DKO260" s="83"/>
      <c r="DKP260" s="83"/>
      <c r="DKQ260" s="83"/>
      <c r="DKR260" s="83"/>
      <c r="DKS260" s="83"/>
      <c r="DKT260" s="83"/>
      <c r="DKU260" s="83"/>
      <c r="DKV260" s="83"/>
      <c r="DKW260" s="83"/>
      <c r="DKX260" s="83"/>
      <c r="DKY260" s="83"/>
      <c r="DKZ260" s="83"/>
      <c r="DLA260" s="83"/>
      <c r="DLB260" s="83"/>
      <c r="DLC260" s="83"/>
      <c r="DLD260" s="83"/>
      <c r="DLE260" s="83"/>
      <c r="DLF260" s="83"/>
      <c r="DLG260" s="83"/>
      <c r="DLH260" s="83"/>
      <c r="DLI260" s="83"/>
      <c r="DLJ260" s="83"/>
      <c r="DLK260" s="83"/>
      <c r="DLL260" s="83"/>
      <c r="DLM260" s="83"/>
      <c r="DLN260" s="83"/>
      <c r="DLO260" s="83"/>
      <c r="DLP260" s="83"/>
      <c r="DLQ260" s="83"/>
      <c r="DLR260" s="83"/>
      <c r="DLS260" s="83"/>
      <c r="DLT260" s="83"/>
      <c r="DLU260" s="83"/>
      <c r="DLV260" s="83"/>
      <c r="DLW260" s="83"/>
      <c r="DLX260" s="83"/>
      <c r="DLY260" s="83"/>
      <c r="DLZ260" s="83"/>
      <c r="DMA260" s="83"/>
      <c r="DMB260" s="83"/>
      <c r="DMC260" s="83"/>
      <c r="DMD260" s="83"/>
      <c r="DME260" s="83"/>
      <c r="DMF260" s="83"/>
      <c r="DMG260" s="83"/>
      <c r="DMH260" s="83"/>
      <c r="DMI260" s="83"/>
      <c r="DMJ260" s="83"/>
      <c r="DMK260" s="83"/>
      <c r="DML260" s="83"/>
      <c r="DMM260" s="83"/>
      <c r="DMN260" s="83"/>
      <c r="DMO260" s="83"/>
      <c r="DMP260" s="83"/>
      <c r="DMQ260" s="83"/>
      <c r="DMR260" s="83"/>
      <c r="DMS260" s="83"/>
      <c r="DMT260" s="83"/>
      <c r="DMU260" s="83"/>
      <c r="DMV260" s="83"/>
      <c r="DMW260" s="83"/>
      <c r="DMX260" s="83"/>
      <c r="DMY260" s="83"/>
      <c r="DMZ260" s="83"/>
      <c r="DNA260" s="83"/>
      <c r="DNB260" s="83"/>
      <c r="DNC260" s="83"/>
      <c r="DND260" s="83"/>
      <c r="DNE260" s="83"/>
      <c r="DNF260" s="83"/>
      <c r="DNG260" s="83"/>
      <c r="DNH260" s="83"/>
      <c r="DNI260" s="83"/>
      <c r="DNJ260" s="83"/>
      <c r="DNK260" s="83"/>
      <c r="DNL260" s="83"/>
      <c r="DNM260" s="83"/>
      <c r="DNN260" s="83"/>
      <c r="DNO260" s="83"/>
      <c r="DNP260" s="83"/>
      <c r="DNQ260" s="83"/>
      <c r="DNR260" s="83"/>
      <c r="DNS260" s="83"/>
      <c r="DNT260" s="83"/>
      <c r="DNU260" s="83"/>
      <c r="DNV260" s="83"/>
      <c r="DNW260" s="83"/>
      <c r="DNX260" s="83"/>
      <c r="DNY260" s="83"/>
      <c r="DNZ260" s="83"/>
      <c r="DOA260" s="83"/>
      <c r="DOB260" s="83"/>
      <c r="DOC260" s="83"/>
      <c r="DOD260" s="83"/>
      <c r="DOE260" s="83"/>
      <c r="DOF260" s="83"/>
      <c r="DOG260" s="83"/>
      <c r="DOH260" s="83"/>
      <c r="DOI260" s="83"/>
      <c r="DOJ260" s="83"/>
      <c r="DOK260" s="83"/>
      <c r="DOL260" s="83"/>
      <c r="DOM260" s="83"/>
      <c r="DON260" s="83"/>
      <c r="DOO260" s="83"/>
      <c r="DOP260" s="83"/>
      <c r="DOQ260" s="83"/>
      <c r="DOR260" s="83"/>
      <c r="DOS260" s="83"/>
      <c r="DOT260" s="83"/>
      <c r="DOU260" s="83"/>
      <c r="DOV260" s="83"/>
      <c r="DOW260" s="83"/>
      <c r="DOX260" s="83"/>
      <c r="DOY260" s="83"/>
      <c r="DOZ260" s="83"/>
      <c r="DPA260" s="83"/>
      <c r="DPB260" s="83"/>
      <c r="DPC260" s="83"/>
      <c r="DPD260" s="83"/>
      <c r="DPE260" s="83"/>
      <c r="DPF260" s="83"/>
      <c r="DPG260" s="83"/>
      <c r="DPH260" s="83"/>
      <c r="DPI260" s="83"/>
      <c r="DPJ260" s="83"/>
      <c r="DPK260" s="83"/>
      <c r="DPL260" s="83"/>
      <c r="DPM260" s="83"/>
      <c r="DPN260" s="83"/>
      <c r="DPO260" s="83"/>
      <c r="DPP260" s="83"/>
      <c r="DPQ260" s="83"/>
      <c r="DPR260" s="83"/>
      <c r="DPS260" s="83"/>
      <c r="DPT260" s="83"/>
      <c r="DPU260" s="83"/>
      <c r="DPV260" s="83"/>
      <c r="DPW260" s="83"/>
      <c r="DPX260" s="83"/>
      <c r="DPY260" s="83"/>
      <c r="DPZ260" s="83"/>
      <c r="DQA260" s="83"/>
      <c r="DQB260" s="83"/>
      <c r="DQC260" s="83"/>
      <c r="DQD260" s="83"/>
      <c r="DQE260" s="83"/>
      <c r="DQF260" s="83"/>
      <c r="DQG260" s="83"/>
      <c r="DQH260" s="83"/>
      <c r="DQI260" s="83"/>
      <c r="DQJ260" s="83"/>
      <c r="DQK260" s="83"/>
      <c r="DQL260" s="83"/>
      <c r="DQM260" s="83"/>
      <c r="DQN260" s="83"/>
      <c r="DQO260" s="83"/>
      <c r="DQP260" s="83"/>
      <c r="DQQ260" s="83"/>
      <c r="DQR260" s="83"/>
      <c r="DQS260" s="83"/>
      <c r="DQT260" s="83"/>
      <c r="DQU260" s="83"/>
      <c r="DQV260" s="83"/>
      <c r="DQW260" s="83"/>
      <c r="DQX260" s="83"/>
      <c r="DQY260" s="83"/>
      <c r="DQZ260" s="83"/>
      <c r="DRA260" s="83"/>
      <c r="DRB260" s="83"/>
      <c r="DRC260" s="83"/>
      <c r="DRD260" s="83"/>
      <c r="DRE260" s="83"/>
      <c r="DRF260" s="83"/>
      <c r="DRG260" s="83"/>
      <c r="DRH260" s="83"/>
      <c r="DRI260" s="83"/>
      <c r="DRJ260" s="83"/>
      <c r="DRK260" s="83"/>
      <c r="DRL260" s="83"/>
      <c r="DRM260" s="83"/>
      <c r="DRN260" s="83"/>
      <c r="DRO260" s="83"/>
      <c r="DRP260" s="83"/>
      <c r="DRQ260" s="83"/>
      <c r="DRR260" s="83"/>
      <c r="DRS260" s="83"/>
      <c r="DRT260" s="83"/>
      <c r="DRU260" s="83"/>
      <c r="DRV260" s="83"/>
      <c r="DRW260" s="83"/>
      <c r="DRX260" s="83"/>
      <c r="DRY260" s="83"/>
      <c r="DRZ260" s="83"/>
      <c r="DSA260" s="83"/>
      <c r="DSB260" s="83"/>
      <c r="DSC260" s="83"/>
      <c r="DSD260" s="83"/>
      <c r="DSE260" s="83"/>
      <c r="DSF260" s="83"/>
      <c r="DSG260" s="83"/>
      <c r="DSH260" s="83"/>
      <c r="DSI260" s="83"/>
      <c r="DSJ260" s="83"/>
      <c r="DSK260" s="83"/>
      <c r="DSL260" s="83"/>
      <c r="DSM260" s="83"/>
      <c r="DSN260" s="83"/>
      <c r="DSO260" s="83"/>
      <c r="DSP260" s="83"/>
      <c r="DSQ260" s="83"/>
      <c r="DSR260" s="83"/>
      <c r="DSS260" s="83"/>
      <c r="DST260" s="83"/>
      <c r="DSU260" s="83"/>
      <c r="DSV260" s="83"/>
      <c r="DSW260" s="83"/>
      <c r="DSX260" s="83"/>
      <c r="DSY260" s="83"/>
      <c r="DSZ260" s="83"/>
      <c r="DTA260" s="83"/>
      <c r="DTB260" s="83"/>
      <c r="DTC260" s="83"/>
      <c r="DTD260" s="83"/>
      <c r="DTE260" s="83"/>
      <c r="DTF260" s="83"/>
      <c r="DTG260" s="83"/>
      <c r="DTH260" s="83"/>
      <c r="DTI260" s="83"/>
      <c r="DTJ260" s="83"/>
      <c r="DTK260" s="83"/>
      <c r="DTL260" s="83"/>
      <c r="DTM260" s="83"/>
      <c r="DTN260" s="83"/>
      <c r="DTO260" s="83"/>
      <c r="DTP260" s="83"/>
      <c r="DTQ260" s="83"/>
      <c r="DTR260" s="83"/>
      <c r="DTS260" s="83"/>
      <c r="DTT260" s="83"/>
      <c r="DTU260" s="83"/>
      <c r="DTV260" s="83"/>
      <c r="DTW260" s="83"/>
      <c r="DTX260" s="83"/>
      <c r="DTY260" s="83"/>
      <c r="DTZ260" s="83"/>
      <c r="DUA260" s="83"/>
      <c r="DUB260" s="83"/>
      <c r="DUC260" s="83"/>
      <c r="DUD260" s="83"/>
      <c r="DUE260" s="83"/>
      <c r="DUF260" s="83"/>
      <c r="DUG260" s="83"/>
      <c r="DUH260" s="83"/>
      <c r="DUI260" s="83"/>
      <c r="DUJ260" s="83"/>
      <c r="DUK260" s="83"/>
      <c r="DUL260" s="83"/>
      <c r="DUM260" s="83"/>
      <c r="DUN260" s="83"/>
      <c r="DUO260" s="83"/>
      <c r="DUP260" s="83"/>
      <c r="DUQ260" s="83"/>
      <c r="DUR260" s="83"/>
      <c r="DUS260" s="83"/>
      <c r="DUT260" s="83"/>
      <c r="DUU260" s="83"/>
      <c r="DUV260" s="83"/>
      <c r="DUW260" s="83"/>
      <c r="DUX260" s="83"/>
      <c r="DUY260" s="83"/>
      <c r="DUZ260" s="83"/>
      <c r="DVA260" s="83"/>
      <c r="DVB260" s="83"/>
      <c r="DVC260" s="83"/>
      <c r="DVD260" s="83"/>
      <c r="DVE260" s="83"/>
      <c r="DVF260" s="83"/>
      <c r="DVG260" s="83"/>
      <c r="DVH260" s="83"/>
      <c r="DVI260" s="83"/>
      <c r="DVJ260" s="83"/>
      <c r="DVK260" s="83"/>
      <c r="DVL260" s="83"/>
      <c r="DVM260" s="83"/>
      <c r="DVN260" s="83"/>
      <c r="DVO260" s="83"/>
      <c r="DVP260" s="83"/>
      <c r="DVQ260" s="83"/>
      <c r="DVR260" s="83"/>
      <c r="DVS260" s="83"/>
      <c r="DVT260" s="83"/>
      <c r="DVU260" s="83"/>
      <c r="DVV260" s="83"/>
      <c r="DVW260" s="83"/>
      <c r="DVX260" s="83"/>
      <c r="DVY260" s="83"/>
      <c r="DVZ260" s="83"/>
      <c r="DWA260" s="83"/>
      <c r="DWB260" s="83"/>
      <c r="DWC260" s="83"/>
      <c r="DWD260" s="83"/>
      <c r="DWE260" s="83"/>
      <c r="DWF260" s="83"/>
      <c r="DWG260" s="83"/>
      <c r="DWH260" s="83"/>
      <c r="DWI260" s="83"/>
      <c r="DWJ260" s="83"/>
      <c r="DWK260" s="83"/>
      <c r="DWL260" s="83"/>
      <c r="DWM260" s="83"/>
      <c r="DWN260" s="83"/>
      <c r="DWO260" s="83"/>
      <c r="DWP260" s="83"/>
      <c r="DWQ260" s="83"/>
      <c r="DWR260" s="83"/>
      <c r="DWS260" s="83"/>
      <c r="DWT260" s="83"/>
      <c r="DWU260" s="83"/>
      <c r="DWV260" s="83"/>
      <c r="DWW260" s="83"/>
      <c r="DWX260" s="83"/>
      <c r="DWY260" s="83"/>
      <c r="DWZ260" s="83"/>
      <c r="DXA260" s="83"/>
      <c r="DXB260" s="83"/>
      <c r="DXC260" s="83"/>
      <c r="DXD260" s="83"/>
      <c r="DXE260" s="83"/>
      <c r="DXF260" s="83"/>
      <c r="DXG260" s="83"/>
      <c r="DXH260" s="83"/>
      <c r="DXI260" s="83"/>
      <c r="DXJ260" s="83"/>
      <c r="DXK260" s="83"/>
      <c r="DXL260" s="83"/>
      <c r="DXM260" s="83"/>
      <c r="DXN260" s="83"/>
      <c r="DXO260" s="83"/>
      <c r="DXP260" s="83"/>
      <c r="DXQ260" s="83"/>
      <c r="DXR260" s="83"/>
      <c r="DXS260" s="83"/>
      <c r="DXT260" s="83"/>
      <c r="DXU260" s="83"/>
      <c r="DXV260" s="83"/>
      <c r="DXW260" s="83"/>
      <c r="DXX260" s="83"/>
      <c r="DXY260" s="83"/>
      <c r="DXZ260" s="83"/>
      <c r="DYA260" s="83"/>
      <c r="DYB260" s="83"/>
      <c r="DYC260" s="83"/>
      <c r="DYD260" s="83"/>
      <c r="DYE260" s="83"/>
      <c r="DYF260" s="83"/>
      <c r="DYG260" s="83"/>
      <c r="DYH260" s="83"/>
      <c r="DYI260" s="83"/>
      <c r="DYJ260" s="83"/>
      <c r="DYK260" s="83"/>
      <c r="DYL260" s="83"/>
      <c r="DYM260" s="83"/>
      <c r="DYN260" s="83"/>
      <c r="DYO260" s="83"/>
      <c r="DYP260" s="83"/>
      <c r="DYQ260" s="83"/>
      <c r="DYR260" s="83"/>
      <c r="DYS260" s="83"/>
      <c r="DYT260" s="83"/>
      <c r="DYU260" s="83"/>
      <c r="DYV260" s="83"/>
      <c r="DYW260" s="83"/>
      <c r="DYX260" s="83"/>
      <c r="DYY260" s="83"/>
      <c r="DYZ260" s="83"/>
      <c r="DZA260" s="83"/>
      <c r="DZB260" s="83"/>
      <c r="DZC260" s="83"/>
      <c r="DZD260" s="83"/>
      <c r="DZE260" s="83"/>
      <c r="DZF260" s="83"/>
      <c r="DZG260" s="83"/>
      <c r="DZH260" s="83"/>
      <c r="DZI260" s="83"/>
      <c r="DZJ260" s="83"/>
      <c r="DZK260" s="83"/>
      <c r="DZL260" s="83"/>
      <c r="DZM260" s="83"/>
      <c r="DZN260" s="83"/>
      <c r="DZO260" s="83"/>
      <c r="DZP260" s="83"/>
      <c r="DZQ260" s="83"/>
      <c r="DZR260" s="83"/>
      <c r="DZS260" s="83"/>
      <c r="DZT260" s="83"/>
      <c r="DZU260" s="83"/>
      <c r="DZV260" s="83"/>
      <c r="DZW260" s="83"/>
      <c r="DZX260" s="83"/>
      <c r="DZY260" s="83"/>
      <c r="DZZ260" s="83"/>
      <c r="EAA260" s="83"/>
      <c r="EAB260" s="83"/>
      <c r="EAC260" s="83"/>
      <c r="EAD260" s="83"/>
      <c r="EAE260" s="83"/>
      <c r="EAF260" s="83"/>
      <c r="EAG260" s="83"/>
      <c r="EAH260" s="83"/>
      <c r="EAI260" s="83"/>
      <c r="EAJ260" s="83"/>
      <c r="EAK260" s="83"/>
      <c r="EAL260" s="83"/>
      <c r="EAM260" s="83"/>
      <c r="EAN260" s="83"/>
      <c r="EAO260" s="83"/>
      <c r="EAP260" s="83"/>
      <c r="EAQ260" s="83"/>
      <c r="EAR260" s="83"/>
      <c r="EAS260" s="83"/>
      <c r="EAT260" s="83"/>
      <c r="EAU260" s="83"/>
      <c r="EAV260" s="83"/>
      <c r="EAW260" s="83"/>
      <c r="EAX260" s="83"/>
      <c r="EAY260" s="83"/>
      <c r="EAZ260" s="83"/>
      <c r="EBA260" s="83"/>
      <c r="EBB260" s="83"/>
      <c r="EBC260" s="83"/>
      <c r="EBD260" s="83"/>
      <c r="EBE260" s="83"/>
      <c r="EBF260" s="83"/>
      <c r="EBG260" s="83"/>
      <c r="EBH260" s="83"/>
      <c r="EBI260" s="83"/>
      <c r="EBJ260" s="83"/>
      <c r="EBK260" s="83"/>
      <c r="EBL260" s="83"/>
      <c r="EBM260" s="83"/>
      <c r="EBN260" s="83"/>
      <c r="EBO260" s="83"/>
      <c r="EBP260" s="83"/>
      <c r="EBQ260" s="83"/>
      <c r="EBR260" s="83"/>
      <c r="EBS260" s="83"/>
      <c r="EBT260" s="83"/>
      <c r="EBU260" s="83"/>
      <c r="EBV260" s="83"/>
      <c r="EBW260" s="83"/>
      <c r="EBX260" s="83"/>
      <c r="EBY260" s="83"/>
      <c r="EBZ260" s="83"/>
      <c r="ECA260" s="83"/>
      <c r="ECB260" s="83"/>
      <c r="ECC260" s="83"/>
      <c r="ECD260" s="83"/>
      <c r="ECE260" s="83"/>
      <c r="ECF260" s="83"/>
      <c r="ECG260" s="83"/>
      <c r="ECH260" s="83"/>
      <c r="ECI260" s="83"/>
      <c r="ECJ260" s="83"/>
      <c r="ECK260" s="83"/>
      <c r="ECL260" s="83"/>
      <c r="ECM260" s="83"/>
      <c r="ECN260" s="83"/>
      <c r="ECO260" s="83"/>
      <c r="ECP260" s="83"/>
      <c r="ECQ260" s="83"/>
      <c r="ECR260" s="83"/>
      <c r="ECS260" s="83"/>
      <c r="ECT260" s="83"/>
      <c r="ECU260" s="83"/>
      <c r="ECV260" s="83"/>
      <c r="ECW260" s="83"/>
      <c r="ECX260" s="83"/>
      <c r="ECY260" s="83"/>
      <c r="ECZ260" s="83"/>
      <c r="EDA260" s="83"/>
      <c r="EDB260" s="83"/>
      <c r="EDC260" s="83"/>
      <c r="EDD260" s="83"/>
      <c r="EDE260" s="83"/>
      <c r="EDF260" s="83"/>
      <c r="EDG260" s="83"/>
      <c r="EDH260" s="83"/>
      <c r="EDI260" s="83"/>
      <c r="EDJ260" s="83"/>
      <c r="EDK260" s="83"/>
      <c r="EDL260" s="83"/>
      <c r="EDM260" s="83"/>
      <c r="EDN260" s="83"/>
      <c r="EDO260" s="83"/>
      <c r="EDP260" s="83"/>
      <c r="EDQ260" s="83"/>
      <c r="EDR260" s="83"/>
      <c r="EDS260" s="83"/>
      <c r="EDT260" s="83"/>
      <c r="EDU260" s="83"/>
      <c r="EDV260" s="83"/>
      <c r="EDW260" s="83"/>
      <c r="EDX260" s="83"/>
      <c r="EDY260" s="83"/>
      <c r="EDZ260" s="83"/>
      <c r="EEA260" s="83"/>
      <c r="EEB260" s="83"/>
      <c r="EEC260" s="83"/>
      <c r="EED260" s="83"/>
      <c r="EEE260" s="83"/>
      <c r="EEF260" s="83"/>
      <c r="EEG260" s="83"/>
      <c r="EEH260" s="83"/>
      <c r="EEI260" s="83"/>
      <c r="EEJ260" s="83"/>
      <c r="EEK260" s="83"/>
      <c r="EEL260" s="83"/>
      <c r="EEM260" s="83"/>
      <c r="EEN260" s="83"/>
      <c r="EEO260" s="83"/>
      <c r="EEP260" s="83"/>
      <c r="EEQ260" s="83"/>
      <c r="EER260" s="83"/>
      <c r="EES260" s="83"/>
      <c r="EET260" s="83"/>
      <c r="EEU260" s="83"/>
      <c r="EEV260" s="83"/>
      <c r="EEW260" s="83"/>
      <c r="EEX260" s="83"/>
      <c r="EEY260" s="83"/>
      <c r="EEZ260" s="83"/>
      <c r="EFA260" s="83"/>
      <c r="EFB260" s="83"/>
      <c r="EFC260" s="83"/>
      <c r="EFD260" s="83"/>
      <c r="EFE260" s="83"/>
      <c r="EFF260" s="83"/>
      <c r="EFG260" s="83"/>
      <c r="EFH260" s="83"/>
      <c r="EFI260" s="83"/>
      <c r="EFJ260" s="83"/>
      <c r="EFK260" s="83"/>
      <c r="EFL260" s="83"/>
      <c r="EFM260" s="83"/>
      <c r="EFN260" s="83"/>
      <c r="EFO260" s="83"/>
      <c r="EFP260" s="83"/>
      <c r="EFQ260" s="83"/>
      <c r="EFR260" s="83"/>
      <c r="EFS260" s="83"/>
      <c r="EFT260" s="83"/>
      <c r="EFU260" s="83"/>
      <c r="EFV260" s="83"/>
      <c r="EFW260" s="83"/>
      <c r="EFX260" s="83"/>
      <c r="EFY260" s="83"/>
      <c r="EFZ260" s="83"/>
      <c r="EGA260" s="83"/>
      <c r="EGB260" s="83"/>
      <c r="EGC260" s="83"/>
      <c r="EGD260" s="83"/>
      <c r="EGE260" s="83"/>
      <c r="EGF260" s="83"/>
      <c r="EGG260" s="83"/>
      <c r="EGH260" s="83"/>
      <c r="EGI260" s="83"/>
      <c r="EGJ260" s="83"/>
      <c r="EGK260" s="83"/>
      <c r="EGL260" s="83"/>
      <c r="EGM260" s="83"/>
      <c r="EGN260" s="83"/>
      <c r="EGO260" s="83"/>
      <c r="EGP260" s="83"/>
      <c r="EGQ260" s="83"/>
      <c r="EGR260" s="83"/>
      <c r="EGS260" s="83"/>
      <c r="EGT260" s="83"/>
      <c r="EGU260" s="83"/>
      <c r="EGV260" s="83"/>
      <c r="EGW260" s="83"/>
      <c r="EGX260" s="83"/>
      <c r="EGY260" s="83"/>
      <c r="EGZ260" s="83"/>
      <c r="EHA260" s="83"/>
      <c r="EHB260" s="83"/>
      <c r="EHC260" s="83"/>
      <c r="EHD260" s="83"/>
      <c r="EHE260" s="83"/>
      <c r="EHF260" s="83"/>
      <c r="EHG260" s="83"/>
      <c r="EHH260" s="83"/>
      <c r="EHI260" s="83"/>
      <c r="EHJ260" s="83"/>
      <c r="EHK260" s="83"/>
      <c r="EHL260" s="83"/>
      <c r="EHM260" s="83"/>
      <c r="EHN260" s="83"/>
      <c r="EHO260" s="83"/>
      <c r="EHP260" s="83"/>
      <c r="EHQ260" s="83"/>
      <c r="EHR260" s="83"/>
      <c r="EHS260" s="83"/>
      <c r="EHT260" s="83"/>
      <c r="EHU260" s="83"/>
      <c r="EHV260" s="83"/>
      <c r="EHW260" s="83"/>
      <c r="EHX260" s="83"/>
      <c r="EHY260" s="83"/>
      <c r="EHZ260" s="83"/>
      <c r="EIA260" s="83"/>
      <c r="EIB260" s="83"/>
      <c r="EIC260" s="83"/>
      <c r="EID260" s="83"/>
      <c r="EIE260" s="83"/>
      <c r="EIF260" s="83"/>
      <c r="EIG260" s="83"/>
      <c r="EIH260" s="83"/>
      <c r="EII260" s="83"/>
      <c r="EIJ260" s="83"/>
      <c r="EIK260" s="83"/>
      <c r="EIL260" s="83"/>
      <c r="EIM260" s="83"/>
      <c r="EIN260" s="83"/>
    </row>
    <row r="261" spans="1:3628" customFormat="1" ht="7.5" customHeight="1" x14ac:dyDescent="0.25">
      <c r="A261" s="121"/>
      <c r="B261" s="49"/>
      <c r="C261" s="49"/>
      <c r="D261" s="92"/>
      <c r="E261" s="49"/>
      <c r="F261" s="49"/>
      <c r="G261" s="49"/>
      <c r="H261" s="49"/>
      <c r="I261" s="49"/>
      <c r="J261" s="49"/>
      <c r="K261" s="49"/>
      <c r="L261" s="49"/>
    </row>
    <row r="262" spans="1:3628" s="28" customFormat="1" x14ac:dyDescent="0.25">
      <c r="A262" s="158" t="s">
        <v>189</v>
      </c>
      <c r="B262" s="152"/>
      <c r="C262" s="152"/>
      <c r="D262" s="159"/>
      <c r="E262" s="152"/>
      <c r="F262" s="152"/>
      <c r="G262" s="152"/>
      <c r="H262" s="152"/>
      <c r="I262" s="152"/>
      <c r="J262" s="152"/>
      <c r="K262" s="152"/>
      <c r="L262" s="49"/>
    </row>
    <row r="263" spans="1:3628" customFormat="1" x14ac:dyDescent="0.25">
      <c r="A263" s="35" t="str">
        <f>A250</f>
        <v>Balance brought forward from 2022-2023Administration</v>
      </c>
      <c r="B263" s="134"/>
      <c r="C263" s="134"/>
      <c r="D263" s="135"/>
      <c r="E263" s="134"/>
      <c r="F263" s="134"/>
      <c r="G263" s="104">
        <v>0</v>
      </c>
      <c r="H263" s="49"/>
      <c r="I263" s="134"/>
      <c r="J263" s="134"/>
      <c r="K263" s="104"/>
      <c r="L263" s="49"/>
    </row>
    <row r="264" spans="1:3628" customFormat="1" x14ac:dyDescent="0.25">
      <c r="A264" s="29" t="s">
        <v>171</v>
      </c>
      <c r="B264" s="168">
        <v>5636.25</v>
      </c>
      <c r="C264" s="168">
        <v>5636.25</v>
      </c>
      <c r="D264" s="51"/>
      <c r="E264" s="50">
        <v>5197.05</v>
      </c>
      <c r="F264" s="50">
        <v>5197.08</v>
      </c>
      <c r="G264" s="50"/>
      <c r="H264" s="49"/>
      <c r="I264" s="169">
        <v>4299</v>
      </c>
      <c r="J264" s="169">
        <v>4299</v>
      </c>
      <c r="K264" s="50" t="s">
        <v>108</v>
      </c>
      <c r="L264" s="49"/>
    </row>
    <row r="265" spans="1:3628" customFormat="1" x14ac:dyDescent="0.25">
      <c r="A265" s="63" t="s">
        <v>190</v>
      </c>
      <c r="B265" s="56">
        <v>0</v>
      </c>
      <c r="C265" s="168">
        <v>0</v>
      </c>
      <c r="D265" s="78"/>
      <c r="E265" s="50">
        <v>481</v>
      </c>
      <c r="F265" s="56">
        <v>481</v>
      </c>
      <c r="G265" s="56"/>
      <c r="H265" s="49"/>
      <c r="I265" s="56"/>
      <c r="J265" s="56"/>
      <c r="K265" s="56"/>
      <c r="L265" s="49"/>
    </row>
    <row r="266" spans="1:3628" customFormat="1" x14ac:dyDescent="0.25">
      <c r="A266" s="63" t="s">
        <v>124</v>
      </c>
      <c r="B266" s="56"/>
      <c r="C266" s="56"/>
      <c r="D266" s="78"/>
      <c r="E266" s="56"/>
      <c r="F266" s="56"/>
      <c r="G266" s="56"/>
      <c r="H266" s="49"/>
      <c r="I266" s="56"/>
      <c r="J266" s="56"/>
      <c r="K266" s="56"/>
      <c r="L266" s="49"/>
    </row>
    <row r="267" spans="1:3628" customFormat="1" ht="18.75" thickBot="1" x14ac:dyDescent="0.3">
      <c r="A267" s="63"/>
      <c r="B267" s="56"/>
      <c r="C267" s="56"/>
      <c r="D267" s="78"/>
      <c r="E267" s="56"/>
      <c r="F267" s="56"/>
      <c r="G267" s="56"/>
      <c r="H267" s="49"/>
      <c r="I267" s="56"/>
      <c r="J267" s="56"/>
      <c r="K267" s="56"/>
      <c r="L267" s="49"/>
    </row>
    <row r="268" spans="1:3628" s="83" customFormat="1" ht="19.5" thickTop="1" thickBot="1" x14ac:dyDescent="0.3">
      <c r="A268" s="101" t="s">
        <v>191</v>
      </c>
      <c r="B268" s="102">
        <f>SUM(B264:B267)</f>
        <v>5636.25</v>
      </c>
      <c r="C268" s="102">
        <f t="shared" ref="C268:F268" si="28">SUM(C264:C267)</f>
        <v>5636.25</v>
      </c>
      <c r="D268" s="102">
        <f t="shared" si="28"/>
        <v>0</v>
      </c>
      <c r="E268" s="102">
        <f t="shared" si="28"/>
        <v>5678.05</v>
      </c>
      <c r="F268" s="102">
        <f t="shared" si="28"/>
        <v>5678.08</v>
      </c>
      <c r="G268" s="102">
        <f>G263+E268-F268</f>
        <v>-2.9999999999745341E-2</v>
      </c>
      <c r="H268" s="102">
        <v>0</v>
      </c>
      <c r="I268" s="102">
        <f t="shared" ref="I268" si="29">SUM(I264:I267)</f>
        <v>4299</v>
      </c>
      <c r="J268" s="102">
        <f t="shared" ref="J268" si="30">SUM(J264:J267)</f>
        <v>4299</v>
      </c>
      <c r="K268" s="102">
        <f>G268+I268-J268</f>
        <v>-2.9999999999745341E-2</v>
      </c>
      <c r="L268" s="82">
        <f>I268-J268</f>
        <v>0</v>
      </c>
    </row>
    <row r="269" spans="1:3628" customFormat="1" ht="7.5" customHeight="1" x14ac:dyDescent="0.25">
      <c r="A269" s="6"/>
      <c r="B269" s="49"/>
      <c r="C269" s="49"/>
      <c r="D269" s="122"/>
      <c r="E269" s="49"/>
      <c r="F269" s="49"/>
      <c r="G269" s="49"/>
      <c r="H269" s="49"/>
      <c r="I269" s="49"/>
      <c r="J269" s="49"/>
      <c r="K269" s="49"/>
      <c r="L269" s="49"/>
    </row>
    <row r="270" spans="1:3628" s="28" customFormat="1" x14ac:dyDescent="0.25">
      <c r="A270" s="149" t="s">
        <v>192</v>
      </c>
      <c r="B270" s="150"/>
      <c r="C270" s="150"/>
      <c r="D270" s="151"/>
      <c r="E270" s="150"/>
      <c r="F270" s="150"/>
      <c r="G270" s="150"/>
      <c r="H270" s="152"/>
      <c r="I270" s="150"/>
      <c r="J270" s="150"/>
      <c r="K270" s="150"/>
      <c r="L270" s="49"/>
    </row>
    <row r="271" spans="1:3628" customFormat="1" x14ac:dyDescent="0.25">
      <c r="A271" s="35" t="str">
        <f>A263</f>
        <v>Balance brought forward from 2022-2023Administration</v>
      </c>
      <c r="B271" s="118"/>
      <c r="C271" s="118"/>
      <c r="D271" s="119"/>
      <c r="E271" s="118"/>
      <c r="F271" s="118"/>
      <c r="G271" s="95">
        <v>0</v>
      </c>
      <c r="H271" s="49"/>
      <c r="I271" s="118"/>
      <c r="J271" s="118"/>
      <c r="K271" s="95"/>
      <c r="L271" s="49"/>
    </row>
    <row r="272" spans="1:3628" customFormat="1" x14ac:dyDescent="0.25">
      <c r="A272" s="29" t="s">
        <v>180</v>
      </c>
      <c r="B272" s="50">
        <v>2254.5</v>
      </c>
      <c r="C272" s="50">
        <v>2254.5</v>
      </c>
      <c r="D272" s="51"/>
      <c r="E272" s="50">
        <v>2078.85</v>
      </c>
      <c r="F272" s="50">
        <v>2078.85</v>
      </c>
      <c r="G272" s="50"/>
      <c r="H272" s="49"/>
      <c r="I272" s="50">
        <v>1612.125</v>
      </c>
      <c r="J272" s="50">
        <v>1612.125</v>
      </c>
      <c r="K272" s="50" t="s">
        <v>108</v>
      </c>
      <c r="L272" s="49"/>
    </row>
    <row r="273" spans="1:12" customFormat="1" ht="18.75" thickBot="1" x14ac:dyDescent="0.3">
      <c r="A273" s="63" t="s">
        <v>193</v>
      </c>
      <c r="B273" s="56"/>
      <c r="C273" s="56">
        <v>0</v>
      </c>
      <c r="D273" s="78"/>
      <c r="E273" s="56">
        <v>0</v>
      </c>
      <c r="F273" s="56"/>
      <c r="G273" s="56"/>
      <c r="H273" s="49"/>
      <c r="I273" s="56"/>
      <c r="J273" s="56"/>
      <c r="K273" s="56"/>
      <c r="L273" s="49"/>
    </row>
    <row r="274" spans="1:12" s="83" customFormat="1" ht="19.5" thickTop="1" thickBot="1" x14ac:dyDescent="0.3">
      <c r="A274" s="101" t="s">
        <v>194</v>
      </c>
      <c r="B274" s="102">
        <f>SUM(B272:B273)</f>
        <v>2254.5</v>
      </c>
      <c r="C274" s="102">
        <f t="shared" ref="C274:F274" si="31">SUM(C272:C273)</f>
        <v>2254.5</v>
      </c>
      <c r="D274" s="102">
        <f t="shared" si="31"/>
        <v>0</v>
      </c>
      <c r="E274" s="102">
        <f t="shared" si="31"/>
        <v>2078.85</v>
      </c>
      <c r="F274" s="102">
        <f t="shared" si="31"/>
        <v>2078.85</v>
      </c>
      <c r="G274" s="102">
        <f>G271+E274-F274</f>
        <v>0</v>
      </c>
      <c r="H274" s="102">
        <v>0</v>
      </c>
      <c r="I274" s="102">
        <f t="shared" ref="I274" si="32">SUM(I272:I273)</f>
        <v>1612.125</v>
      </c>
      <c r="J274" s="102">
        <f t="shared" ref="J274" si="33">SUM(J272:J273)</f>
        <v>1612.125</v>
      </c>
      <c r="K274" s="102">
        <f>G274+I274-J274</f>
        <v>0</v>
      </c>
      <c r="L274" s="82">
        <f>I274-J274</f>
        <v>0</v>
      </c>
    </row>
    <row r="275" spans="1:12" customFormat="1" ht="7.5" customHeight="1" x14ac:dyDescent="0.25">
      <c r="A275" s="6"/>
      <c r="B275" s="49"/>
      <c r="C275" s="49"/>
      <c r="D275" s="122"/>
      <c r="E275" s="49"/>
      <c r="F275" s="49"/>
      <c r="G275" s="49"/>
      <c r="H275" s="49"/>
      <c r="I275" s="49"/>
      <c r="J275" s="49"/>
      <c r="K275" s="49"/>
      <c r="L275" s="49"/>
    </row>
    <row r="276" spans="1:12" s="28" customFormat="1" x14ac:dyDescent="0.25">
      <c r="A276" s="149" t="s">
        <v>195</v>
      </c>
      <c r="B276" s="150"/>
      <c r="C276" s="150"/>
      <c r="D276" s="151"/>
      <c r="E276" s="150"/>
      <c r="F276" s="150"/>
      <c r="G276" s="150"/>
      <c r="H276" s="152"/>
      <c r="I276" s="150"/>
      <c r="J276" s="150"/>
      <c r="K276" s="150"/>
      <c r="L276" s="49"/>
    </row>
    <row r="277" spans="1:12" customFormat="1" x14ac:dyDescent="0.25">
      <c r="A277" s="35" t="str">
        <f>A271</f>
        <v>Balance brought forward from 2022-2023Administration</v>
      </c>
      <c r="B277" s="118"/>
      <c r="C277" s="118"/>
      <c r="D277" s="119"/>
      <c r="E277" s="118"/>
      <c r="F277" s="118"/>
      <c r="G277" s="95">
        <v>0</v>
      </c>
      <c r="H277" s="49"/>
      <c r="I277" s="118"/>
      <c r="J277" s="118"/>
      <c r="K277" s="95"/>
      <c r="L277" s="49"/>
    </row>
    <row r="278" spans="1:12" customFormat="1" x14ac:dyDescent="0.25">
      <c r="A278" s="29" t="s">
        <v>180</v>
      </c>
      <c r="B278" s="50">
        <v>2254.5</v>
      </c>
      <c r="C278" s="50">
        <v>2254.5</v>
      </c>
      <c r="D278" s="51"/>
      <c r="E278" s="50">
        <v>2078.85</v>
      </c>
      <c r="F278" s="50">
        <v>2078.85</v>
      </c>
      <c r="G278" s="50"/>
      <c r="H278" s="49"/>
      <c r="I278" s="50">
        <v>1074.75</v>
      </c>
      <c r="J278" s="50">
        <v>1074.75</v>
      </c>
      <c r="K278" s="50"/>
      <c r="L278" s="49"/>
    </row>
    <row r="279" spans="1:12" customFormat="1" x14ac:dyDescent="0.25">
      <c r="A279" s="63" t="s">
        <v>196</v>
      </c>
      <c r="B279" s="56">
        <v>5000</v>
      </c>
      <c r="C279" s="56">
        <v>5000</v>
      </c>
      <c r="D279" s="78"/>
      <c r="E279" s="56">
        <v>2000</v>
      </c>
      <c r="F279" s="56">
        <v>2000</v>
      </c>
      <c r="G279" s="56"/>
      <c r="H279" s="49"/>
      <c r="I279" s="56">
        <v>2000</v>
      </c>
      <c r="J279" s="56">
        <v>2000</v>
      </c>
      <c r="K279" s="56"/>
      <c r="L279" s="49"/>
    </row>
    <row r="280" spans="1:12" customFormat="1" x14ac:dyDescent="0.25">
      <c r="A280" s="63" t="s">
        <v>197</v>
      </c>
      <c r="B280" s="56">
        <v>0</v>
      </c>
      <c r="C280" s="56"/>
      <c r="D280" s="78"/>
      <c r="E280" s="56">
        <v>1500</v>
      </c>
      <c r="F280" s="56">
        <v>1500</v>
      </c>
      <c r="G280" s="56"/>
      <c r="H280" s="49"/>
      <c r="I280" s="56"/>
      <c r="J280" s="56"/>
      <c r="K280" s="56"/>
      <c r="L280" s="49"/>
    </row>
    <row r="281" spans="1:12" customFormat="1" ht="18.75" thickBot="1" x14ac:dyDescent="0.3">
      <c r="A281" s="63" t="s">
        <v>198</v>
      </c>
      <c r="B281" s="56">
        <v>0</v>
      </c>
      <c r="C281" s="56"/>
      <c r="D281" s="78"/>
      <c r="E281" s="56"/>
      <c r="F281" s="56"/>
      <c r="G281" s="56"/>
      <c r="H281" s="49"/>
      <c r="I281" s="56"/>
      <c r="J281" s="56"/>
      <c r="K281" s="56"/>
      <c r="L281" s="49"/>
    </row>
    <row r="282" spans="1:12" s="83" customFormat="1" ht="19.5" thickTop="1" thickBot="1" x14ac:dyDescent="0.3">
      <c r="A282" s="101" t="s">
        <v>199</v>
      </c>
      <c r="B282" s="102">
        <f>SUM(B278:B281)</f>
        <v>7254.5</v>
      </c>
      <c r="C282" s="102">
        <f>SUM(C278:C281)</f>
        <v>7254.5</v>
      </c>
      <c r="D282" s="102">
        <f>SUM(D278:D281)</f>
        <v>0</v>
      </c>
      <c r="E282" s="102">
        <f>SUM(E278:E281)</f>
        <v>5578.85</v>
      </c>
      <c r="F282" s="102">
        <f>SUM(F278:F281)</f>
        <v>5578.85</v>
      </c>
      <c r="G282" s="102">
        <f>G277+E282-F282</f>
        <v>0</v>
      </c>
      <c r="H282" s="102">
        <v>0</v>
      </c>
      <c r="I282" s="102">
        <f>SUM(I278:I281)</f>
        <v>3074.75</v>
      </c>
      <c r="J282" s="102">
        <f>SUM(J278:J281)</f>
        <v>3074.75</v>
      </c>
      <c r="K282" s="102">
        <f>G282+I282-J282</f>
        <v>0</v>
      </c>
      <c r="L282" s="82">
        <f>I282-J282</f>
        <v>0</v>
      </c>
    </row>
    <row r="283" spans="1:12" customFormat="1" ht="7.5" customHeight="1" x14ac:dyDescent="0.25">
      <c r="A283" s="6"/>
      <c r="B283" s="49"/>
      <c r="C283" s="49"/>
      <c r="D283" s="122"/>
      <c r="E283" s="49"/>
      <c r="F283" s="49"/>
      <c r="G283" s="49"/>
      <c r="H283" s="49"/>
      <c r="I283" s="49"/>
      <c r="J283" s="49"/>
      <c r="K283" s="49"/>
      <c r="L283" s="49"/>
    </row>
    <row r="284" spans="1:12" s="28" customFormat="1" x14ac:dyDescent="0.25">
      <c r="A284" s="149" t="s">
        <v>200</v>
      </c>
      <c r="B284" s="150"/>
      <c r="C284" s="150"/>
      <c r="D284" s="151"/>
      <c r="E284" s="150"/>
      <c r="F284" s="150"/>
      <c r="G284" s="150"/>
      <c r="H284" s="152"/>
      <c r="I284" s="150"/>
      <c r="J284" s="150"/>
      <c r="K284" s="150"/>
      <c r="L284" s="49"/>
    </row>
    <row r="285" spans="1:12" customFormat="1" x14ac:dyDescent="0.25">
      <c r="A285" s="35" t="str">
        <f>A277</f>
        <v>Balance brought forward from 2022-2023Administration</v>
      </c>
      <c r="B285" s="118"/>
      <c r="C285" s="118"/>
      <c r="D285" s="119"/>
      <c r="E285" s="118"/>
      <c r="F285" s="118"/>
      <c r="G285" s="95">
        <v>0</v>
      </c>
      <c r="H285" s="49"/>
      <c r="I285" s="118"/>
      <c r="J285" s="118"/>
      <c r="K285" s="95"/>
      <c r="L285" s="49"/>
    </row>
    <row r="286" spans="1:12" customFormat="1" x14ac:dyDescent="0.25">
      <c r="A286" s="29" t="s">
        <v>180</v>
      </c>
      <c r="B286" s="50">
        <v>1127.25</v>
      </c>
      <c r="C286" s="50">
        <v>1127.25</v>
      </c>
      <c r="D286" s="51"/>
      <c r="E286" s="50">
        <v>1039.43</v>
      </c>
      <c r="F286" s="50">
        <v>1039.43</v>
      </c>
      <c r="G286" s="50"/>
      <c r="H286" s="49"/>
      <c r="I286" s="50">
        <v>1074.75</v>
      </c>
      <c r="J286" s="50">
        <v>1074.75</v>
      </c>
      <c r="K286" s="50"/>
      <c r="L286" s="49"/>
    </row>
    <row r="287" spans="1:12" customFormat="1" x14ac:dyDescent="0.25">
      <c r="A287" s="63" t="s">
        <v>124</v>
      </c>
      <c r="B287" s="56"/>
      <c r="C287" s="56"/>
      <c r="D287" s="78"/>
      <c r="E287" s="56"/>
      <c r="F287" s="56"/>
      <c r="G287" s="56"/>
      <c r="H287" s="49"/>
      <c r="I287" s="56"/>
      <c r="J287" s="56"/>
      <c r="K287" s="56"/>
      <c r="L287" s="49"/>
    </row>
    <row r="288" spans="1:12" customFormat="1" ht="18.75" thickBot="1" x14ac:dyDescent="0.3">
      <c r="A288" s="63"/>
      <c r="B288" s="56"/>
      <c r="C288" s="56"/>
      <c r="D288" s="78"/>
      <c r="E288" s="56"/>
      <c r="F288" s="56"/>
      <c r="G288" s="56"/>
      <c r="H288" s="49"/>
      <c r="I288" s="56"/>
      <c r="J288" s="56"/>
      <c r="K288" s="56"/>
      <c r="L288" s="49"/>
    </row>
    <row r="289" spans="1:3628" s="83" customFormat="1" ht="19.5" thickTop="1" thickBot="1" x14ac:dyDescent="0.3">
      <c r="A289" s="101" t="s">
        <v>201</v>
      </c>
      <c r="B289" s="102">
        <f>SUM(B286:B288)</f>
        <v>1127.25</v>
      </c>
      <c r="C289" s="102">
        <f t="shared" ref="C289:F289" si="34">SUM(C286:C288)</f>
        <v>1127.25</v>
      </c>
      <c r="D289" s="102">
        <f t="shared" si="34"/>
        <v>0</v>
      </c>
      <c r="E289" s="102">
        <f t="shared" si="34"/>
        <v>1039.43</v>
      </c>
      <c r="F289" s="102">
        <f t="shared" si="34"/>
        <v>1039.43</v>
      </c>
      <c r="G289" s="102">
        <f>G285+E289-F289</f>
        <v>0</v>
      </c>
      <c r="H289" s="102">
        <v>0</v>
      </c>
      <c r="I289" s="102">
        <f t="shared" ref="I289" si="35">SUM(I286:I288)</f>
        <v>1074.75</v>
      </c>
      <c r="J289" s="102">
        <f t="shared" ref="J289" si="36">SUM(J286:J288)</f>
        <v>1074.75</v>
      </c>
      <c r="K289" s="102">
        <f>G289+I289-J289</f>
        <v>0</v>
      </c>
      <c r="L289" s="82">
        <f>I289-J289</f>
        <v>0</v>
      </c>
    </row>
    <row r="290" spans="1:3628" customFormat="1" ht="7.5" customHeight="1" x14ac:dyDescent="0.25">
      <c r="A290" s="121"/>
      <c r="B290" s="49"/>
      <c r="C290" s="49"/>
      <c r="D290" s="122"/>
      <c r="E290" s="49"/>
      <c r="F290" s="49"/>
      <c r="G290" s="49"/>
      <c r="H290" s="49"/>
      <c r="I290" s="49"/>
      <c r="J290" s="49"/>
      <c r="K290" s="49"/>
      <c r="L290" s="49"/>
    </row>
    <row r="291" spans="1:3628" s="28" customFormat="1" x14ac:dyDescent="0.25">
      <c r="A291" s="149" t="s">
        <v>202</v>
      </c>
      <c r="B291" s="150"/>
      <c r="C291" s="150"/>
      <c r="D291" s="151"/>
      <c r="E291" s="150"/>
      <c r="F291" s="150"/>
      <c r="G291" s="150"/>
      <c r="H291" s="152"/>
      <c r="I291" s="150"/>
      <c r="J291" s="150"/>
      <c r="K291" s="150"/>
      <c r="L291" s="49"/>
    </row>
    <row r="292" spans="1:3628" customFormat="1" x14ac:dyDescent="0.25">
      <c r="A292" s="35" t="str">
        <f>A285</f>
        <v>Balance brought forward from 2022-2023Administration</v>
      </c>
      <c r="B292" s="118"/>
      <c r="C292" s="118"/>
      <c r="D292" s="119"/>
      <c r="E292" s="118"/>
      <c r="F292" s="118"/>
      <c r="G292" s="95">
        <v>0</v>
      </c>
      <c r="H292" s="49"/>
      <c r="I292" s="118"/>
      <c r="J292" s="118"/>
      <c r="K292" s="95"/>
      <c r="L292" s="49"/>
    </row>
    <row r="293" spans="1:3628" customFormat="1" x14ac:dyDescent="0.25">
      <c r="A293" s="29" t="s">
        <v>171</v>
      </c>
      <c r="B293" s="50">
        <v>1127.25</v>
      </c>
      <c r="C293" s="50">
        <v>1127.25</v>
      </c>
      <c r="D293" s="51"/>
      <c r="E293" s="50">
        <v>1039.43</v>
      </c>
      <c r="F293" s="50">
        <v>1039.43</v>
      </c>
      <c r="G293" s="50"/>
      <c r="H293" s="49"/>
      <c r="I293" s="50">
        <v>1074.75</v>
      </c>
      <c r="J293" s="50">
        <v>1074.75</v>
      </c>
      <c r="K293" s="50"/>
      <c r="L293" s="49"/>
    </row>
    <row r="294" spans="1:3628" customFormat="1" ht="18.75" thickBot="1" x14ac:dyDescent="0.3">
      <c r="A294" s="63" t="s">
        <v>203</v>
      </c>
      <c r="B294" s="56"/>
      <c r="C294" s="56"/>
      <c r="D294" s="78"/>
      <c r="E294" s="56"/>
      <c r="F294" s="56">
        <v>0</v>
      </c>
      <c r="G294" s="56"/>
      <c r="H294" s="49"/>
      <c r="I294" s="56" t="s">
        <v>108</v>
      </c>
      <c r="J294" s="56"/>
      <c r="K294" s="56"/>
      <c r="L294" s="49"/>
    </row>
    <row r="295" spans="1:3628" s="83" customFormat="1" ht="19.5" thickTop="1" thickBot="1" x14ac:dyDescent="0.3">
      <c r="A295" s="101" t="s">
        <v>204</v>
      </c>
      <c r="B295" s="102">
        <f>SUM(B293:B294)</f>
        <v>1127.25</v>
      </c>
      <c r="C295" s="102">
        <f t="shared" ref="C295:F295" si="37">SUM(C293:C294)</f>
        <v>1127.25</v>
      </c>
      <c r="D295" s="102">
        <f t="shared" si="37"/>
        <v>0</v>
      </c>
      <c r="E295" s="102">
        <f t="shared" si="37"/>
        <v>1039.43</v>
      </c>
      <c r="F295" s="102">
        <f t="shared" si="37"/>
        <v>1039.43</v>
      </c>
      <c r="G295" s="102">
        <f>G292+E295-F295</f>
        <v>0</v>
      </c>
      <c r="H295" s="102">
        <v>0</v>
      </c>
      <c r="I295" s="102">
        <f t="shared" ref="I295" si="38">SUM(I293:I294)</f>
        <v>1074.75</v>
      </c>
      <c r="J295" s="102">
        <f t="shared" ref="J295" si="39">SUM(J293:J294)</f>
        <v>1074.75</v>
      </c>
      <c r="K295" s="102">
        <f>G295+I295-J295</f>
        <v>0</v>
      </c>
      <c r="L295" s="82">
        <f>I295-J295</f>
        <v>0</v>
      </c>
    </row>
    <row r="296" spans="1:3628" customFormat="1" ht="6.75" customHeight="1" x14ac:dyDescent="0.25">
      <c r="A296" s="121"/>
      <c r="B296" s="49"/>
      <c r="C296" s="49"/>
      <c r="D296" s="122"/>
      <c r="E296" s="49"/>
      <c r="F296" s="49"/>
      <c r="G296" s="49"/>
      <c r="H296" s="49"/>
      <c r="I296" s="49"/>
      <c r="J296" s="49"/>
      <c r="K296" s="49"/>
      <c r="L296" s="49"/>
    </row>
    <row r="297" spans="1:3628" s="28" customFormat="1" x14ac:dyDescent="0.25">
      <c r="A297" s="149" t="s">
        <v>205</v>
      </c>
      <c r="B297" s="150"/>
      <c r="C297" s="150"/>
      <c r="D297" s="151"/>
      <c r="E297" s="150"/>
      <c r="F297" s="150"/>
      <c r="G297" s="150"/>
      <c r="H297" s="152"/>
      <c r="I297" s="150"/>
      <c r="J297" s="150"/>
      <c r="K297" s="150"/>
      <c r="L297" s="49"/>
    </row>
    <row r="298" spans="1:3628" customFormat="1" x14ac:dyDescent="0.25">
      <c r="A298" s="29" t="s">
        <v>171</v>
      </c>
      <c r="B298" s="50">
        <v>1127.25</v>
      </c>
      <c r="C298" s="118"/>
      <c r="D298" s="119"/>
      <c r="E298" s="50">
        <v>1038.22</v>
      </c>
      <c r="F298" s="118"/>
      <c r="G298" s="95">
        <v>1176</v>
      </c>
      <c r="H298" s="49"/>
      <c r="I298" s="50"/>
      <c r="J298" s="118"/>
      <c r="K298" s="95"/>
      <c r="L298" s="49"/>
    </row>
    <row r="299" spans="1:3628" customFormat="1" x14ac:dyDescent="0.25">
      <c r="A299" s="29" t="s">
        <v>206</v>
      </c>
      <c r="B299" s="50"/>
      <c r="C299" s="50"/>
      <c r="D299" s="51"/>
      <c r="E299" s="50"/>
      <c r="F299" s="50"/>
      <c r="G299" s="50"/>
      <c r="H299" s="49"/>
      <c r="I299" s="50">
        <v>0</v>
      </c>
      <c r="J299" s="50">
        <v>0</v>
      </c>
      <c r="K299" s="50"/>
      <c r="L299" s="49"/>
    </row>
    <row r="300" spans="1:3628" customFormat="1" ht="18.75" thickBot="1" x14ac:dyDescent="0.3">
      <c r="A300" s="63" t="s">
        <v>207</v>
      </c>
      <c r="B300" s="56"/>
      <c r="C300" s="56">
        <v>1127.25</v>
      </c>
      <c r="D300" s="78"/>
      <c r="E300" s="56"/>
      <c r="F300" s="56">
        <v>0</v>
      </c>
      <c r="G300" s="56"/>
      <c r="H300" s="49"/>
      <c r="I300" s="56"/>
      <c r="J300" s="56"/>
      <c r="K300" s="56"/>
      <c r="L300" s="49"/>
    </row>
    <row r="301" spans="1:3628" s="103" customFormat="1" ht="19.5" thickTop="1" thickBot="1" x14ac:dyDescent="0.3">
      <c r="A301" s="101" t="s">
        <v>306</v>
      </c>
      <c r="B301" s="102">
        <f>SUM(B298:B300)</f>
        <v>1127.25</v>
      </c>
      <c r="C301" s="102">
        <f>SUM(C298:C300)</f>
        <v>1127.25</v>
      </c>
      <c r="D301" s="102">
        <f t="shared" ref="D301" si="40">SUM(D299:D300)</f>
        <v>0</v>
      </c>
      <c r="E301" s="102">
        <f>SUM(E298:E300)</f>
        <v>1038.22</v>
      </c>
      <c r="F301" s="102">
        <f>SUM(F298:F300)</f>
        <v>0</v>
      </c>
      <c r="G301" s="102">
        <f>G298+E301-F301</f>
        <v>2214.2200000000003</v>
      </c>
      <c r="H301" s="102">
        <v>0</v>
      </c>
      <c r="I301" s="102">
        <f t="shared" ref="I301" si="41">SUM(I299:I300)</f>
        <v>0</v>
      </c>
      <c r="J301" s="102">
        <f t="shared" ref="J301" si="42">SUM(J299:J300)</f>
        <v>0</v>
      </c>
      <c r="K301" s="102">
        <f>G301+I301-J301</f>
        <v>2214.2200000000003</v>
      </c>
      <c r="L301" s="82">
        <f>I301-J301</f>
        <v>0</v>
      </c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  <c r="BV301" s="83"/>
      <c r="BW301" s="83"/>
      <c r="BX301" s="83"/>
      <c r="BY301" s="83"/>
      <c r="BZ301" s="83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  <c r="EN301" s="83"/>
      <c r="EO301" s="83"/>
      <c r="EP301" s="83"/>
      <c r="EQ301" s="83"/>
      <c r="ER301" s="83"/>
      <c r="ES301" s="83"/>
      <c r="ET301" s="83"/>
      <c r="EU301" s="83"/>
      <c r="EV301" s="83"/>
      <c r="EW301" s="83"/>
      <c r="EX301" s="83"/>
      <c r="EY301" s="83"/>
      <c r="EZ301" s="83"/>
      <c r="FA301" s="83"/>
      <c r="FB301" s="83"/>
      <c r="FC301" s="83"/>
      <c r="FD301" s="83"/>
      <c r="FE301" s="83"/>
      <c r="FF301" s="83"/>
      <c r="FG301" s="83"/>
      <c r="FH301" s="83"/>
      <c r="FI301" s="83"/>
      <c r="FJ301" s="83"/>
      <c r="FK301" s="83"/>
      <c r="FL301" s="83"/>
      <c r="FM301" s="83"/>
      <c r="FN301" s="83"/>
      <c r="FO301" s="83"/>
      <c r="FP301" s="83"/>
      <c r="FQ301" s="83"/>
      <c r="FR301" s="83"/>
      <c r="FS301" s="83"/>
      <c r="FT301" s="83"/>
      <c r="FU301" s="83"/>
      <c r="FV301" s="83"/>
      <c r="FW301" s="83"/>
      <c r="FX301" s="83"/>
      <c r="FY301" s="83"/>
      <c r="FZ301" s="83"/>
      <c r="GA301" s="83"/>
      <c r="GB301" s="83"/>
      <c r="GC301" s="83"/>
      <c r="GD301" s="83"/>
      <c r="GE301" s="83"/>
      <c r="GF301" s="83"/>
      <c r="GG301" s="83"/>
      <c r="GH301" s="83"/>
      <c r="GI301" s="83"/>
      <c r="GJ301" s="83"/>
      <c r="GK301" s="83"/>
      <c r="GL301" s="83"/>
      <c r="GM301" s="83"/>
      <c r="GN301" s="83"/>
      <c r="GO301" s="83"/>
      <c r="GP301" s="83"/>
      <c r="GQ301" s="83"/>
      <c r="GR301" s="83"/>
      <c r="GS301" s="83"/>
      <c r="GT301" s="83"/>
      <c r="GU301" s="83"/>
      <c r="GV301" s="83"/>
      <c r="GW301" s="83"/>
      <c r="GX301" s="83"/>
      <c r="GY301" s="83"/>
      <c r="GZ301" s="83"/>
      <c r="HA301" s="83"/>
      <c r="HB301" s="83"/>
      <c r="HC301" s="83"/>
      <c r="HD301" s="83"/>
      <c r="HE301" s="83"/>
      <c r="HF301" s="83"/>
      <c r="HG301" s="83"/>
      <c r="HH301" s="83"/>
      <c r="HI301" s="83"/>
      <c r="HJ301" s="83"/>
      <c r="HK301" s="83"/>
      <c r="HL301" s="83"/>
      <c r="HM301" s="83"/>
      <c r="HN301" s="83"/>
      <c r="HO301" s="83"/>
      <c r="HP301" s="83"/>
      <c r="HQ301" s="83"/>
      <c r="HR301" s="83"/>
      <c r="HS301" s="83"/>
      <c r="HT301" s="83"/>
      <c r="HU301" s="83"/>
      <c r="HV301" s="83"/>
      <c r="HW301" s="83"/>
      <c r="HX301" s="83"/>
      <c r="HY301" s="83"/>
      <c r="HZ301" s="83"/>
      <c r="IA301" s="83"/>
      <c r="IB301" s="83"/>
      <c r="IC301" s="83"/>
      <c r="ID301" s="83"/>
      <c r="IE301" s="83"/>
      <c r="IF301" s="83"/>
      <c r="IG301" s="83"/>
      <c r="IH301" s="83"/>
      <c r="II301" s="83"/>
      <c r="IJ301" s="83"/>
      <c r="IK301" s="83"/>
      <c r="IL301" s="83"/>
      <c r="IM301" s="83"/>
      <c r="IN301" s="83"/>
      <c r="IO301" s="83"/>
      <c r="IP301" s="83"/>
      <c r="IQ301" s="83"/>
      <c r="IR301" s="83"/>
      <c r="IS301" s="83"/>
      <c r="IT301" s="83"/>
      <c r="IU301" s="83"/>
      <c r="IV301" s="83"/>
      <c r="IW301" s="83"/>
      <c r="IX301" s="83"/>
      <c r="IY301" s="83"/>
      <c r="IZ301" s="83"/>
      <c r="JA301" s="83"/>
      <c r="JB301" s="83"/>
      <c r="JC301" s="83"/>
      <c r="JD301" s="83"/>
      <c r="JE301" s="83"/>
      <c r="JF301" s="83"/>
      <c r="JG301" s="83"/>
      <c r="JH301" s="83"/>
      <c r="JI301" s="83"/>
      <c r="JJ301" s="83"/>
      <c r="JK301" s="83"/>
      <c r="JL301" s="83"/>
      <c r="JM301" s="83"/>
      <c r="JN301" s="83"/>
      <c r="JO301" s="83"/>
      <c r="JP301" s="83"/>
      <c r="JQ301" s="83"/>
      <c r="JR301" s="83"/>
      <c r="JS301" s="83"/>
      <c r="JT301" s="83"/>
      <c r="JU301" s="83"/>
      <c r="JV301" s="83"/>
      <c r="JW301" s="83"/>
      <c r="JX301" s="83"/>
      <c r="JY301" s="83"/>
      <c r="JZ301" s="83"/>
      <c r="KA301" s="83"/>
      <c r="KB301" s="83"/>
      <c r="KC301" s="83"/>
      <c r="KD301" s="83"/>
      <c r="KE301" s="83"/>
      <c r="KF301" s="83"/>
      <c r="KG301" s="83"/>
      <c r="KH301" s="83"/>
      <c r="KI301" s="83"/>
      <c r="KJ301" s="83"/>
      <c r="KK301" s="83"/>
      <c r="KL301" s="83"/>
      <c r="KM301" s="83"/>
      <c r="KN301" s="83"/>
      <c r="KO301" s="83"/>
      <c r="KP301" s="83"/>
      <c r="KQ301" s="83"/>
      <c r="KR301" s="83"/>
      <c r="KS301" s="83"/>
      <c r="KT301" s="83"/>
      <c r="KU301" s="83"/>
      <c r="KV301" s="83"/>
      <c r="KW301" s="83"/>
      <c r="KX301" s="83"/>
      <c r="KY301" s="83"/>
      <c r="KZ301" s="83"/>
      <c r="LA301" s="83"/>
      <c r="LB301" s="83"/>
      <c r="LC301" s="83"/>
      <c r="LD301" s="83"/>
      <c r="LE301" s="83"/>
      <c r="LF301" s="83"/>
      <c r="LG301" s="83"/>
      <c r="LH301" s="83"/>
      <c r="LI301" s="83"/>
      <c r="LJ301" s="83"/>
      <c r="LK301" s="83"/>
      <c r="LL301" s="83"/>
      <c r="LM301" s="83"/>
      <c r="LN301" s="83"/>
      <c r="LO301" s="83"/>
      <c r="LP301" s="83"/>
      <c r="LQ301" s="83"/>
      <c r="LR301" s="83"/>
      <c r="LS301" s="83"/>
      <c r="LT301" s="83"/>
      <c r="LU301" s="83"/>
      <c r="LV301" s="83"/>
      <c r="LW301" s="83"/>
      <c r="LX301" s="83"/>
      <c r="LY301" s="83"/>
      <c r="LZ301" s="83"/>
      <c r="MA301" s="83"/>
      <c r="MB301" s="83"/>
      <c r="MC301" s="83"/>
      <c r="MD301" s="83"/>
      <c r="ME301" s="83"/>
      <c r="MF301" s="83"/>
      <c r="MG301" s="83"/>
      <c r="MH301" s="83"/>
      <c r="MI301" s="83"/>
      <c r="MJ301" s="83"/>
      <c r="MK301" s="83"/>
      <c r="ML301" s="83"/>
      <c r="MM301" s="83"/>
      <c r="MN301" s="83"/>
      <c r="MO301" s="83"/>
      <c r="MP301" s="83"/>
      <c r="MQ301" s="83"/>
      <c r="MR301" s="83"/>
      <c r="MS301" s="83"/>
      <c r="MT301" s="83"/>
      <c r="MU301" s="83"/>
      <c r="MV301" s="83"/>
      <c r="MW301" s="83"/>
      <c r="MX301" s="83"/>
      <c r="MY301" s="83"/>
      <c r="MZ301" s="83"/>
      <c r="NA301" s="83"/>
      <c r="NB301" s="83"/>
      <c r="NC301" s="83"/>
      <c r="ND301" s="83"/>
      <c r="NE301" s="83"/>
      <c r="NF301" s="83"/>
      <c r="NG301" s="83"/>
      <c r="NH301" s="83"/>
      <c r="NI301" s="83"/>
      <c r="NJ301" s="83"/>
      <c r="NK301" s="83"/>
      <c r="NL301" s="83"/>
      <c r="NM301" s="83"/>
      <c r="NN301" s="83"/>
      <c r="NO301" s="83"/>
      <c r="NP301" s="83"/>
      <c r="NQ301" s="83"/>
      <c r="NR301" s="83"/>
      <c r="NS301" s="83"/>
      <c r="NT301" s="83"/>
      <c r="NU301" s="83"/>
      <c r="NV301" s="83"/>
      <c r="NW301" s="83"/>
      <c r="NX301" s="83"/>
      <c r="NY301" s="83"/>
      <c r="NZ301" s="83"/>
      <c r="OA301" s="83"/>
      <c r="OB301" s="83"/>
      <c r="OC301" s="83"/>
      <c r="OD301" s="83"/>
      <c r="OE301" s="83"/>
      <c r="OF301" s="83"/>
      <c r="OG301" s="83"/>
      <c r="OH301" s="83"/>
      <c r="OI301" s="83"/>
      <c r="OJ301" s="83"/>
      <c r="OK301" s="83"/>
      <c r="OL301" s="83"/>
      <c r="OM301" s="83"/>
      <c r="ON301" s="83"/>
      <c r="OO301" s="83"/>
      <c r="OP301" s="83"/>
      <c r="OQ301" s="83"/>
      <c r="OR301" s="83"/>
      <c r="OS301" s="83"/>
      <c r="OT301" s="83"/>
      <c r="OU301" s="83"/>
      <c r="OV301" s="83"/>
      <c r="OW301" s="83"/>
      <c r="OX301" s="83"/>
      <c r="OY301" s="83"/>
      <c r="OZ301" s="83"/>
      <c r="PA301" s="83"/>
      <c r="PB301" s="83"/>
      <c r="PC301" s="83"/>
      <c r="PD301" s="83"/>
      <c r="PE301" s="83"/>
      <c r="PF301" s="83"/>
      <c r="PG301" s="83"/>
      <c r="PH301" s="83"/>
      <c r="PI301" s="83"/>
      <c r="PJ301" s="83"/>
      <c r="PK301" s="83"/>
      <c r="PL301" s="83"/>
      <c r="PM301" s="83"/>
      <c r="PN301" s="83"/>
      <c r="PO301" s="83"/>
      <c r="PP301" s="83"/>
      <c r="PQ301" s="83"/>
      <c r="PR301" s="83"/>
      <c r="PS301" s="83"/>
      <c r="PT301" s="83"/>
      <c r="PU301" s="83"/>
      <c r="PV301" s="83"/>
      <c r="PW301" s="83"/>
      <c r="PX301" s="83"/>
      <c r="PY301" s="83"/>
      <c r="PZ301" s="83"/>
      <c r="QA301" s="83"/>
      <c r="QB301" s="83"/>
      <c r="QC301" s="83"/>
      <c r="QD301" s="83"/>
      <c r="QE301" s="83"/>
      <c r="QF301" s="83"/>
      <c r="QG301" s="83"/>
      <c r="QH301" s="83"/>
      <c r="QI301" s="83"/>
      <c r="QJ301" s="83"/>
      <c r="QK301" s="83"/>
      <c r="QL301" s="83"/>
      <c r="QM301" s="83"/>
      <c r="QN301" s="83"/>
      <c r="QO301" s="83"/>
      <c r="QP301" s="83"/>
      <c r="QQ301" s="83"/>
      <c r="QR301" s="83"/>
      <c r="QS301" s="83"/>
      <c r="QT301" s="83"/>
      <c r="QU301" s="83"/>
      <c r="QV301" s="83"/>
      <c r="QW301" s="83"/>
      <c r="QX301" s="83"/>
      <c r="QY301" s="83"/>
      <c r="QZ301" s="83"/>
      <c r="RA301" s="83"/>
      <c r="RB301" s="83"/>
      <c r="RC301" s="83"/>
      <c r="RD301" s="83"/>
      <c r="RE301" s="83"/>
      <c r="RF301" s="83"/>
      <c r="RG301" s="83"/>
      <c r="RH301" s="83"/>
      <c r="RI301" s="83"/>
      <c r="RJ301" s="83"/>
      <c r="RK301" s="83"/>
      <c r="RL301" s="83"/>
      <c r="RM301" s="83"/>
      <c r="RN301" s="83"/>
      <c r="RO301" s="83"/>
      <c r="RP301" s="83"/>
      <c r="RQ301" s="83"/>
      <c r="RR301" s="83"/>
      <c r="RS301" s="83"/>
      <c r="RT301" s="83"/>
      <c r="RU301" s="83"/>
      <c r="RV301" s="83"/>
      <c r="RW301" s="83"/>
      <c r="RX301" s="83"/>
      <c r="RY301" s="83"/>
      <c r="RZ301" s="83"/>
      <c r="SA301" s="83"/>
      <c r="SB301" s="83"/>
      <c r="SC301" s="83"/>
      <c r="SD301" s="83"/>
      <c r="SE301" s="83"/>
      <c r="SF301" s="83"/>
      <c r="SG301" s="83"/>
      <c r="SH301" s="83"/>
      <c r="SI301" s="83"/>
      <c r="SJ301" s="83"/>
      <c r="SK301" s="83"/>
      <c r="SL301" s="83"/>
      <c r="SM301" s="83"/>
      <c r="SN301" s="83"/>
      <c r="SO301" s="83"/>
      <c r="SP301" s="83"/>
      <c r="SQ301" s="83"/>
      <c r="SR301" s="83"/>
      <c r="SS301" s="83"/>
      <c r="ST301" s="83"/>
      <c r="SU301" s="83"/>
      <c r="SV301" s="83"/>
      <c r="SW301" s="83"/>
      <c r="SX301" s="83"/>
      <c r="SY301" s="83"/>
      <c r="SZ301" s="83"/>
      <c r="TA301" s="83"/>
      <c r="TB301" s="83"/>
      <c r="TC301" s="83"/>
      <c r="TD301" s="83"/>
      <c r="TE301" s="83"/>
      <c r="TF301" s="83"/>
      <c r="TG301" s="83"/>
      <c r="TH301" s="83"/>
      <c r="TI301" s="83"/>
      <c r="TJ301" s="83"/>
      <c r="TK301" s="83"/>
      <c r="TL301" s="83"/>
      <c r="TM301" s="83"/>
      <c r="TN301" s="83"/>
      <c r="TO301" s="83"/>
      <c r="TP301" s="83"/>
      <c r="TQ301" s="83"/>
      <c r="TR301" s="83"/>
      <c r="TS301" s="83"/>
      <c r="TT301" s="83"/>
      <c r="TU301" s="83"/>
      <c r="TV301" s="83"/>
      <c r="TW301" s="83"/>
      <c r="TX301" s="83"/>
      <c r="TY301" s="83"/>
      <c r="TZ301" s="83"/>
      <c r="UA301" s="83"/>
      <c r="UB301" s="83"/>
      <c r="UC301" s="83"/>
      <c r="UD301" s="83"/>
      <c r="UE301" s="83"/>
      <c r="UF301" s="83"/>
      <c r="UG301" s="83"/>
      <c r="UH301" s="83"/>
      <c r="UI301" s="83"/>
      <c r="UJ301" s="83"/>
      <c r="UK301" s="83"/>
      <c r="UL301" s="83"/>
      <c r="UM301" s="83"/>
      <c r="UN301" s="83"/>
      <c r="UO301" s="83"/>
      <c r="UP301" s="83"/>
      <c r="UQ301" s="83"/>
      <c r="UR301" s="83"/>
      <c r="US301" s="83"/>
      <c r="UT301" s="83"/>
      <c r="UU301" s="83"/>
      <c r="UV301" s="83"/>
      <c r="UW301" s="83"/>
      <c r="UX301" s="83"/>
      <c r="UY301" s="83"/>
      <c r="UZ301" s="83"/>
      <c r="VA301" s="83"/>
      <c r="VB301" s="83"/>
      <c r="VC301" s="83"/>
      <c r="VD301" s="83"/>
      <c r="VE301" s="83"/>
      <c r="VF301" s="83"/>
      <c r="VG301" s="83"/>
      <c r="VH301" s="83"/>
      <c r="VI301" s="83"/>
      <c r="VJ301" s="83"/>
      <c r="VK301" s="83"/>
      <c r="VL301" s="83"/>
      <c r="VM301" s="83"/>
      <c r="VN301" s="83"/>
      <c r="VO301" s="83"/>
      <c r="VP301" s="83"/>
      <c r="VQ301" s="83"/>
      <c r="VR301" s="83"/>
      <c r="VS301" s="83"/>
      <c r="VT301" s="83"/>
      <c r="VU301" s="83"/>
      <c r="VV301" s="83"/>
      <c r="VW301" s="83"/>
      <c r="VX301" s="83"/>
      <c r="VY301" s="83"/>
      <c r="VZ301" s="83"/>
      <c r="WA301" s="83"/>
      <c r="WB301" s="83"/>
      <c r="WC301" s="83"/>
      <c r="WD301" s="83"/>
      <c r="WE301" s="83"/>
      <c r="WF301" s="83"/>
      <c r="WG301" s="83"/>
      <c r="WH301" s="83"/>
      <c r="WI301" s="83"/>
      <c r="WJ301" s="83"/>
      <c r="WK301" s="83"/>
      <c r="WL301" s="83"/>
      <c r="WM301" s="83"/>
      <c r="WN301" s="83"/>
      <c r="WO301" s="83"/>
      <c r="WP301" s="83"/>
      <c r="WQ301" s="83"/>
      <c r="WR301" s="83"/>
      <c r="WS301" s="83"/>
      <c r="WT301" s="83"/>
      <c r="WU301" s="83"/>
      <c r="WV301" s="83"/>
      <c r="WW301" s="83"/>
      <c r="WX301" s="83"/>
      <c r="WY301" s="83"/>
      <c r="WZ301" s="83"/>
      <c r="XA301" s="83"/>
      <c r="XB301" s="83"/>
      <c r="XC301" s="83"/>
      <c r="XD301" s="83"/>
      <c r="XE301" s="83"/>
      <c r="XF301" s="83"/>
      <c r="XG301" s="83"/>
      <c r="XH301" s="83"/>
      <c r="XI301" s="83"/>
      <c r="XJ301" s="83"/>
      <c r="XK301" s="83"/>
      <c r="XL301" s="83"/>
      <c r="XM301" s="83"/>
      <c r="XN301" s="83"/>
      <c r="XO301" s="83"/>
      <c r="XP301" s="83"/>
      <c r="XQ301" s="83"/>
      <c r="XR301" s="83"/>
      <c r="XS301" s="83"/>
      <c r="XT301" s="83"/>
      <c r="XU301" s="83"/>
      <c r="XV301" s="83"/>
      <c r="XW301" s="83"/>
      <c r="XX301" s="83"/>
      <c r="XY301" s="83"/>
      <c r="XZ301" s="83"/>
      <c r="YA301" s="83"/>
      <c r="YB301" s="83"/>
      <c r="YC301" s="83"/>
      <c r="YD301" s="83"/>
      <c r="YE301" s="83"/>
      <c r="YF301" s="83"/>
      <c r="YG301" s="83"/>
      <c r="YH301" s="83"/>
      <c r="YI301" s="83"/>
      <c r="YJ301" s="83"/>
      <c r="YK301" s="83"/>
      <c r="YL301" s="83"/>
      <c r="YM301" s="83"/>
      <c r="YN301" s="83"/>
      <c r="YO301" s="83"/>
      <c r="YP301" s="83"/>
      <c r="YQ301" s="83"/>
      <c r="YR301" s="83"/>
      <c r="YS301" s="83"/>
      <c r="YT301" s="83"/>
      <c r="YU301" s="83"/>
      <c r="YV301" s="83"/>
      <c r="YW301" s="83"/>
      <c r="YX301" s="83"/>
      <c r="YY301" s="83"/>
      <c r="YZ301" s="83"/>
      <c r="ZA301" s="83"/>
      <c r="ZB301" s="83"/>
      <c r="ZC301" s="83"/>
      <c r="ZD301" s="83"/>
      <c r="ZE301" s="83"/>
      <c r="ZF301" s="83"/>
      <c r="ZG301" s="83"/>
      <c r="ZH301" s="83"/>
      <c r="ZI301" s="83"/>
      <c r="ZJ301" s="83"/>
      <c r="ZK301" s="83"/>
      <c r="ZL301" s="83"/>
      <c r="ZM301" s="83"/>
      <c r="ZN301" s="83"/>
      <c r="ZO301" s="83"/>
      <c r="ZP301" s="83"/>
      <c r="ZQ301" s="83"/>
      <c r="ZR301" s="83"/>
      <c r="ZS301" s="83"/>
      <c r="ZT301" s="83"/>
      <c r="ZU301" s="83"/>
      <c r="ZV301" s="83"/>
      <c r="ZW301" s="83"/>
      <c r="ZX301" s="83"/>
      <c r="ZY301" s="83"/>
      <c r="ZZ301" s="83"/>
      <c r="AAA301" s="83"/>
      <c r="AAB301" s="83"/>
      <c r="AAC301" s="83"/>
      <c r="AAD301" s="83"/>
      <c r="AAE301" s="83"/>
      <c r="AAF301" s="83"/>
      <c r="AAG301" s="83"/>
      <c r="AAH301" s="83"/>
      <c r="AAI301" s="83"/>
      <c r="AAJ301" s="83"/>
      <c r="AAK301" s="83"/>
      <c r="AAL301" s="83"/>
      <c r="AAM301" s="83"/>
      <c r="AAN301" s="83"/>
      <c r="AAO301" s="83"/>
      <c r="AAP301" s="83"/>
      <c r="AAQ301" s="83"/>
      <c r="AAR301" s="83"/>
      <c r="AAS301" s="83"/>
      <c r="AAT301" s="83"/>
      <c r="AAU301" s="83"/>
      <c r="AAV301" s="83"/>
      <c r="AAW301" s="83"/>
      <c r="AAX301" s="83"/>
      <c r="AAY301" s="83"/>
      <c r="AAZ301" s="83"/>
      <c r="ABA301" s="83"/>
      <c r="ABB301" s="83"/>
      <c r="ABC301" s="83"/>
      <c r="ABD301" s="83"/>
      <c r="ABE301" s="83"/>
      <c r="ABF301" s="83"/>
      <c r="ABG301" s="83"/>
      <c r="ABH301" s="83"/>
      <c r="ABI301" s="83"/>
      <c r="ABJ301" s="83"/>
      <c r="ABK301" s="83"/>
      <c r="ABL301" s="83"/>
      <c r="ABM301" s="83"/>
      <c r="ABN301" s="83"/>
      <c r="ABO301" s="83"/>
      <c r="ABP301" s="83"/>
      <c r="ABQ301" s="83"/>
      <c r="ABR301" s="83"/>
      <c r="ABS301" s="83"/>
      <c r="ABT301" s="83"/>
      <c r="ABU301" s="83"/>
      <c r="ABV301" s="83"/>
      <c r="ABW301" s="83"/>
      <c r="ABX301" s="83"/>
      <c r="ABY301" s="83"/>
      <c r="ABZ301" s="83"/>
      <c r="ACA301" s="83"/>
      <c r="ACB301" s="83"/>
      <c r="ACC301" s="83"/>
      <c r="ACD301" s="83"/>
      <c r="ACE301" s="83"/>
      <c r="ACF301" s="83"/>
      <c r="ACG301" s="83"/>
      <c r="ACH301" s="83"/>
      <c r="ACI301" s="83"/>
      <c r="ACJ301" s="83"/>
      <c r="ACK301" s="83"/>
      <c r="ACL301" s="83"/>
      <c r="ACM301" s="83"/>
      <c r="ACN301" s="83"/>
      <c r="ACO301" s="83"/>
      <c r="ACP301" s="83"/>
      <c r="ACQ301" s="83"/>
      <c r="ACR301" s="83"/>
      <c r="ACS301" s="83"/>
      <c r="ACT301" s="83"/>
      <c r="ACU301" s="83"/>
      <c r="ACV301" s="83"/>
      <c r="ACW301" s="83"/>
      <c r="ACX301" s="83"/>
      <c r="ACY301" s="83"/>
      <c r="ACZ301" s="83"/>
      <c r="ADA301" s="83"/>
      <c r="ADB301" s="83"/>
      <c r="ADC301" s="83"/>
      <c r="ADD301" s="83"/>
      <c r="ADE301" s="83"/>
      <c r="ADF301" s="83"/>
      <c r="ADG301" s="83"/>
      <c r="ADH301" s="83"/>
      <c r="ADI301" s="83"/>
      <c r="ADJ301" s="83"/>
      <c r="ADK301" s="83"/>
      <c r="ADL301" s="83"/>
      <c r="ADM301" s="83"/>
      <c r="ADN301" s="83"/>
      <c r="ADO301" s="83"/>
      <c r="ADP301" s="83"/>
      <c r="ADQ301" s="83"/>
      <c r="ADR301" s="83"/>
      <c r="ADS301" s="83"/>
      <c r="ADT301" s="83"/>
      <c r="ADU301" s="83"/>
      <c r="ADV301" s="83"/>
      <c r="ADW301" s="83"/>
      <c r="ADX301" s="83"/>
      <c r="ADY301" s="83"/>
      <c r="ADZ301" s="83"/>
      <c r="AEA301" s="83"/>
      <c r="AEB301" s="83"/>
      <c r="AEC301" s="83"/>
      <c r="AED301" s="83"/>
      <c r="AEE301" s="83"/>
      <c r="AEF301" s="83"/>
      <c r="AEG301" s="83"/>
      <c r="AEH301" s="83"/>
      <c r="AEI301" s="83"/>
      <c r="AEJ301" s="83"/>
      <c r="AEK301" s="83"/>
      <c r="AEL301" s="83"/>
      <c r="AEM301" s="83"/>
      <c r="AEN301" s="83"/>
      <c r="AEO301" s="83"/>
      <c r="AEP301" s="83"/>
      <c r="AEQ301" s="83"/>
      <c r="AER301" s="83"/>
      <c r="AES301" s="83"/>
      <c r="AET301" s="83"/>
      <c r="AEU301" s="83"/>
      <c r="AEV301" s="83"/>
      <c r="AEW301" s="83"/>
      <c r="AEX301" s="83"/>
      <c r="AEY301" s="83"/>
      <c r="AEZ301" s="83"/>
      <c r="AFA301" s="83"/>
      <c r="AFB301" s="83"/>
      <c r="AFC301" s="83"/>
      <c r="AFD301" s="83"/>
      <c r="AFE301" s="83"/>
      <c r="AFF301" s="83"/>
      <c r="AFG301" s="83"/>
      <c r="AFH301" s="83"/>
      <c r="AFI301" s="83"/>
      <c r="AFJ301" s="83"/>
      <c r="AFK301" s="83"/>
      <c r="AFL301" s="83"/>
      <c r="AFM301" s="83"/>
      <c r="AFN301" s="83"/>
      <c r="AFO301" s="83"/>
      <c r="AFP301" s="83"/>
      <c r="AFQ301" s="83"/>
      <c r="AFR301" s="83"/>
      <c r="AFS301" s="83"/>
      <c r="AFT301" s="83"/>
      <c r="AFU301" s="83"/>
      <c r="AFV301" s="83"/>
      <c r="AFW301" s="83"/>
      <c r="AFX301" s="83"/>
      <c r="AFY301" s="83"/>
      <c r="AFZ301" s="83"/>
      <c r="AGA301" s="83"/>
      <c r="AGB301" s="83"/>
      <c r="AGC301" s="83"/>
      <c r="AGD301" s="83"/>
      <c r="AGE301" s="83"/>
      <c r="AGF301" s="83"/>
      <c r="AGG301" s="83"/>
      <c r="AGH301" s="83"/>
      <c r="AGI301" s="83"/>
      <c r="AGJ301" s="83"/>
      <c r="AGK301" s="83"/>
      <c r="AGL301" s="83"/>
      <c r="AGM301" s="83"/>
      <c r="AGN301" s="83"/>
      <c r="AGO301" s="83"/>
      <c r="AGP301" s="83"/>
      <c r="AGQ301" s="83"/>
      <c r="AGR301" s="83"/>
      <c r="AGS301" s="83"/>
      <c r="AGT301" s="83"/>
      <c r="AGU301" s="83"/>
      <c r="AGV301" s="83"/>
      <c r="AGW301" s="83"/>
      <c r="AGX301" s="83"/>
      <c r="AGY301" s="83"/>
      <c r="AGZ301" s="83"/>
      <c r="AHA301" s="83"/>
      <c r="AHB301" s="83"/>
      <c r="AHC301" s="83"/>
      <c r="AHD301" s="83"/>
      <c r="AHE301" s="83"/>
      <c r="AHF301" s="83"/>
      <c r="AHG301" s="83"/>
      <c r="AHH301" s="83"/>
      <c r="AHI301" s="83"/>
      <c r="AHJ301" s="83"/>
      <c r="AHK301" s="83"/>
      <c r="AHL301" s="83"/>
      <c r="AHM301" s="83"/>
      <c r="AHN301" s="83"/>
      <c r="AHO301" s="83"/>
      <c r="AHP301" s="83"/>
      <c r="AHQ301" s="83"/>
      <c r="AHR301" s="83"/>
      <c r="AHS301" s="83"/>
      <c r="AHT301" s="83"/>
      <c r="AHU301" s="83"/>
      <c r="AHV301" s="83"/>
      <c r="AHW301" s="83"/>
      <c r="AHX301" s="83"/>
      <c r="AHY301" s="83"/>
      <c r="AHZ301" s="83"/>
      <c r="AIA301" s="83"/>
      <c r="AIB301" s="83"/>
      <c r="AIC301" s="83"/>
      <c r="AID301" s="83"/>
      <c r="AIE301" s="83"/>
      <c r="AIF301" s="83"/>
      <c r="AIG301" s="83"/>
      <c r="AIH301" s="83"/>
      <c r="AII301" s="83"/>
      <c r="AIJ301" s="83"/>
      <c r="AIK301" s="83"/>
      <c r="AIL301" s="83"/>
      <c r="AIM301" s="83"/>
      <c r="AIN301" s="83"/>
      <c r="AIO301" s="83"/>
      <c r="AIP301" s="83"/>
      <c r="AIQ301" s="83"/>
      <c r="AIR301" s="83"/>
      <c r="AIS301" s="83"/>
      <c r="AIT301" s="83"/>
      <c r="AIU301" s="83"/>
      <c r="AIV301" s="83"/>
      <c r="AIW301" s="83"/>
      <c r="AIX301" s="83"/>
      <c r="AIY301" s="83"/>
      <c r="AIZ301" s="83"/>
      <c r="AJA301" s="83"/>
      <c r="AJB301" s="83"/>
      <c r="AJC301" s="83"/>
      <c r="AJD301" s="83"/>
      <c r="AJE301" s="83"/>
      <c r="AJF301" s="83"/>
      <c r="AJG301" s="83"/>
      <c r="AJH301" s="83"/>
      <c r="AJI301" s="83"/>
      <c r="AJJ301" s="83"/>
      <c r="AJK301" s="83"/>
      <c r="AJL301" s="83"/>
      <c r="AJM301" s="83"/>
      <c r="AJN301" s="83"/>
      <c r="AJO301" s="83"/>
      <c r="AJP301" s="83"/>
      <c r="AJQ301" s="83"/>
      <c r="AJR301" s="83"/>
      <c r="AJS301" s="83"/>
      <c r="AJT301" s="83"/>
      <c r="AJU301" s="83"/>
      <c r="AJV301" s="83"/>
      <c r="AJW301" s="83"/>
      <c r="AJX301" s="83"/>
      <c r="AJY301" s="83"/>
      <c r="AJZ301" s="83"/>
      <c r="AKA301" s="83"/>
      <c r="AKB301" s="83"/>
      <c r="AKC301" s="83"/>
      <c r="AKD301" s="83"/>
      <c r="AKE301" s="83"/>
      <c r="AKF301" s="83"/>
      <c r="AKG301" s="83"/>
      <c r="AKH301" s="83"/>
      <c r="AKI301" s="83"/>
      <c r="AKJ301" s="83"/>
      <c r="AKK301" s="83"/>
      <c r="AKL301" s="83"/>
      <c r="AKM301" s="83"/>
      <c r="AKN301" s="83"/>
      <c r="AKO301" s="83"/>
      <c r="AKP301" s="83"/>
      <c r="AKQ301" s="83"/>
      <c r="AKR301" s="83"/>
      <c r="AKS301" s="83"/>
      <c r="AKT301" s="83"/>
      <c r="AKU301" s="83"/>
      <c r="AKV301" s="83"/>
      <c r="AKW301" s="83"/>
      <c r="AKX301" s="83"/>
      <c r="AKY301" s="83"/>
      <c r="AKZ301" s="83"/>
      <c r="ALA301" s="83"/>
      <c r="ALB301" s="83"/>
      <c r="ALC301" s="83"/>
      <c r="ALD301" s="83"/>
      <c r="ALE301" s="83"/>
      <c r="ALF301" s="83"/>
      <c r="ALG301" s="83"/>
      <c r="ALH301" s="83"/>
      <c r="ALI301" s="83"/>
      <c r="ALJ301" s="83"/>
      <c r="ALK301" s="83"/>
      <c r="ALL301" s="83"/>
      <c r="ALM301" s="83"/>
      <c r="ALN301" s="83"/>
      <c r="ALO301" s="83"/>
      <c r="ALP301" s="83"/>
      <c r="ALQ301" s="83"/>
      <c r="ALR301" s="83"/>
      <c r="ALS301" s="83"/>
      <c r="ALT301" s="83"/>
      <c r="ALU301" s="83"/>
      <c r="ALV301" s="83"/>
      <c r="ALW301" s="83"/>
      <c r="ALX301" s="83"/>
      <c r="ALY301" s="83"/>
      <c r="ALZ301" s="83"/>
      <c r="AMA301" s="83"/>
      <c r="AMB301" s="83"/>
      <c r="AMC301" s="83"/>
      <c r="AMD301" s="83"/>
      <c r="AME301" s="83"/>
      <c r="AMF301" s="83"/>
      <c r="AMG301" s="83"/>
      <c r="AMH301" s="83"/>
      <c r="AMI301" s="83"/>
      <c r="AMJ301" s="83"/>
      <c r="AMK301" s="83"/>
      <c r="AML301" s="83"/>
      <c r="AMM301" s="83"/>
      <c r="AMN301" s="83"/>
      <c r="AMO301" s="83"/>
      <c r="AMP301" s="83"/>
      <c r="AMQ301" s="83"/>
      <c r="AMR301" s="83"/>
      <c r="AMS301" s="83"/>
      <c r="AMT301" s="83"/>
      <c r="AMU301" s="83"/>
      <c r="AMV301" s="83"/>
      <c r="AMW301" s="83"/>
      <c r="AMX301" s="83"/>
      <c r="AMY301" s="83"/>
      <c r="AMZ301" s="83"/>
      <c r="ANA301" s="83"/>
      <c r="ANB301" s="83"/>
      <c r="ANC301" s="83"/>
      <c r="AND301" s="83"/>
      <c r="ANE301" s="83"/>
      <c r="ANF301" s="83"/>
      <c r="ANG301" s="83"/>
      <c r="ANH301" s="83"/>
      <c r="ANI301" s="83"/>
      <c r="ANJ301" s="83"/>
      <c r="ANK301" s="83"/>
      <c r="ANL301" s="83"/>
      <c r="ANM301" s="83"/>
      <c r="ANN301" s="83"/>
      <c r="ANO301" s="83"/>
      <c r="ANP301" s="83"/>
      <c r="ANQ301" s="83"/>
      <c r="ANR301" s="83"/>
      <c r="ANS301" s="83"/>
      <c r="ANT301" s="83"/>
      <c r="ANU301" s="83"/>
      <c r="ANV301" s="83"/>
      <c r="ANW301" s="83"/>
      <c r="ANX301" s="83"/>
      <c r="ANY301" s="83"/>
      <c r="ANZ301" s="83"/>
      <c r="AOA301" s="83"/>
      <c r="AOB301" s="83"/>
      <c r="AOC301" s="83"/>
      <c r="AOD301" s="83"/>
      <c r="AOE301" s="83"/>
      <c r="AOF301" s="83"/>
      <c r="AOG301" s="83"/>
      <c r="AOH301" s="83"/>
      <c r="AOI301" s="83"/>
      <c r="AOJ301" s="83"/>
      <c r="AOK301" s="83"/>
      <c r="AOL301" s="83"/>
      <c r="AOM301" s="83"/>
      <c r="AON301" s="83"/>
      <c r="AOO301" s="83"/>
      <c r="AOP301" s="83"/>
      <c r="AOQ301" s="83"/>
      <c r="AOR301" s="83"/>
      <c r="AOS301" s="83"/>
      <c r="AOT301" s="83"/>
      <c r="AOU301" s="83"/>
      <c r="AOV301" s="83"/>
      <c r="AOW301" s="83"/>
      <c r="AOX301" s="83"/>
      <c r="AOY301" s="83"/>
      <c r="AOZ301" s="83"/>
      <c r="APA301" s="83"/>
      <c r="APB301" s="83"/>
      <c r="APC301" s="83"/>
      <c r="APD301" s="83"/>
      <c r="APE301" s="83"/>
      <c r="APF301" s="83"/>
      <c r="APG301" s="83"/>
      <c r="APH301" s="83"/>
      <c r="API301" s="83"/>
      <c r="APJ301" s="83"/>
      <c r="APK301" s="83"/>
      <c r="APL301" s="83"/>
      <c r="APM301" s="83"/>
      <c r="APN301" s="83"/>
      <c r="APO301" s="83"/>
      <c r="APP301" s="83"/>
      <c r="APQ301" s="83"/>
      <c r="APR301" s="83"/>
      <c r="APS301" s="83"/>
      <c r="APT301" s="83"/>
      <c r="APU301" s="83"/>
      <c r="APV301" s="83"/>
      <c r="APW301" s="83"/>
      <c r="APX301" s="83"/>
      <c r="APY301" s="83"/>
      <c r="APZ301" s="83"/>
      <c r="AQA301" s="83"/>
      <c r="AQB301" s="83"/>
      <c r="AQC301" s="83"/>
      <c r="AQD301" s="83"/>
      <c r="AQE301" s="83"/>
      <c r="AQF301" s="83"/>
      <c r="AQG301" s="83"/>
      <c r="AQH301" s="83"/>
      <c r="AQI301" s="83"/>
      <c r="AQJ301" s="83"/>
      <c r="AQK301" s="83"/>
      <c r="AQL301" s="83"/>
      <c r="AQM301" s="83"/>
      <c r="AQN301" s="83"/>
      <c r="AQO301" s="83"/>
      <c r="AQP301" s="83"/>
      <c r="AQQ301" s="83"/>
      <c r="AQR301" s="83"/>
      <c r="AQS301" s="83"/>
      <c r="AQT301" s="83"/>
      <c r="AQU301" s="83"/>
      <c r="AQV301" s="83"/>
      <c r="AQW301" s="83"/>
      <c r="AQX301" s="83"/>
      <c r="AQY301" s="83"/>
      <c r="AQZ301" s="83"/>
      <c r="ARA301" s="83"/>
      <c r="ARB301" s="83"/>
      <c r="ARC301" s="83"/>
      <c r="ARD301" s="83"/>
      <c r="ARE301" s="83"/>
      <c r="ARF301" s="83"/>
      <c r="ARG301" s="83"/>
      <c r="ARH301" s="83"/>
      <c r="ARI301" s="83"/>
      <c r="ARJ301" s="83"/>
      <c r="ARK301" s="83"/>
      <c r="ARL301" s="83"/>
      <c r="ARM301" s="83"/>
      <c r="ARN301" s="83"/>
      <c r="ARO301" s="83"/>
      <c r="ARP301" s="83"/>
      <c r="ARQ301" s="83"/>
      <c r="ARR301" s="83"/>
      <c r="ARS301" s="83"/>
      <c r="ART301" s="83"/>
      <c r="ARU301" s="83"/>
      <c r="ARV301" s="83"/>
      <c r="ARW301" s="83"/>
      <c r="ARX301" s="83"/>
      <c r="ARY301" s="83"/>
      <c r="ARZ301" s="83"/>
      <c r="ASA301" s="83"/>
      <c r="ASB301" s="83"/>
      <c r="ASC301" s="83"/>
      <c r="ASD301" s="83"/>
      <c r="ASE301" s="83"/>
      <c r="ASF301" s="83"/>
      <c r="ASG301" s="83"/>
      <c r="ASH301" s="83"/>
      <c r="ASI301" s="83"/>
      <c r="ASJ301" s="83"/>
      <c r="ASK301" s="83"/>
      <c r="ASL301" s="83"/>
      <c r="ASM301" s="83"/>
      <c r="ASN301" s="83"/>
      <c r="ASO301" s="83"/>
      <c r="ASP301" s="83"/>
      <c r="ASQ301" s="83"/>
      <c r="ASR301" s="83"/>
      <c r="ASS301" s="83"/>
      <c r="AST301" s="83"/>
      <c r="ASU301" s="83"/>
      <c r="ASV301" s="83"/>
      <c r="ASW301" s="83"/>
      <c r="ASX301" s="83"/>
      <c r="ASY301" s="83"/>
      <c r="ASZ301" s="83"/>
      <c r="ATA301" s="83"/>
      <c r="ATB301" s="83"/>
      <c r="ATC301" s="83"/>
      <c r="ATD301" s="83"/>
      <c r="ATE301" s="83"/>
      <c r="ATF301" s="83"/>
      <c r="ATG301" s="83"/>
      <c r="ATH301" s="83"/>
      <c r="ATI301" s="83"/>
      <c r="ATJ301" s="83"/>
      <c r="ATK301" s="83"/>
      <c r="ATL301" s="83"/>
      <c r="ATM301" s="83"/>
      <c r="ATN301" s="83"/>
      <c r="ATO301" s="83"/>
      <c r="ATP301" s="83"/>
      <c r="ATQ301" s="83"/>
      <c r="ATR301" s="83"/>
      <c r="ATS301" s="83"/>
      <c r="ATT301" s="83"/>
      <c r="ATU301" s="83"/>
      <c r="ATV301" s="83"/>
      <c r="ATW301" s="83"/>
      <c r="ATX301" s="83"/>
      <c r="ATY301" s="83"/>
      <c r="ATZ301" s="83"/>
      <c r="AUA301" s="83"/>
      <c r="AUB301" s="83"/>
      <c r="AUC301" s="83"/>
      <c r="AUD301" s="83"/>
      <c r="AUE301" s="83"/>
      <c r="AUF301" s="83"/>
      <c r="AUG301" s="83"/>
      <c r="AUH301" s="83"/>
      <c r="AUI301" s="83"/>
      <c r="AUJ301" s="83"/>
      <c r="AUK301" s="83"/>
      <c r="AUL301" s="83"/>
      <c r="AUM301" s="83"/>
      <c r="AUN301" s="83"/>
      <c r="AUO301" s="83"/>
      <c r="AUP301" s="83"/>
      <c r="AUQ301" s="83"/>
      <c r="AUR301" s="83"/>
      <c r="AUS301" s="83"/>
      <c r="AUT301" s="83"/>
      <c r="AUU301" s="83"/>
      <c r="AUV301" s="83"/>
      <c r="AUW301" s="83"/>
      <c r="AUX301" s="83"/>
      <c r="AUY301" s="83"/>
      <c r="AUZ301" s="83"/>
      <c r="AVA301" s="83"/>
      <c r="AVB301" s="83"/>
      <c r="AVC301" s="83"/>
      <c r="AVD301" s="83"/>
      <c r="AVE301" s="83"/>
      <c r="AVF301" s="83"/>
      <c r="AVG301" s="83"/>
      <c r="AVH301" s="83"/>
      <c r="AVI301" s="83"/>
      <c r="AVJ301" s="83"/>
      <c r="AVK301" s="83"/>
      <c r="AVL301" s="83"/>
      <c r="AVM301" s="83"/>
      <c r="AVN301" s="83"/>
      <c r="AVO301" s="83"/>
      <c r="AVP301" s="83"/>
      <c r="AVQ301" s="83"/>
      <c r="AVR301" s="83"/>
      <c r="AVS301" s="83"/>
      <c r="AVT301" s="83"/>
      <c r="AVU301" s="83"/>
      <c r="AVV301" s="83"/>
      <c r="AVW301" s="83"/>
      <c r="AVX301" s="83"/>
      <c r="AVY301" s="83"/>
      <c r="AVZ301" s="83"/>
      <c r="AWA301" s="83"/>
      <c r="AWB301" s="83"/>
      <c r="AWC301" s="83"/>
      <c r="AWD301" s="83"/>
      <c r="AWE301" s="83"/>
      <c r="AWF301" s="83"/>
      <c r="AWG301" s="83"/>
      <c r="AWH301" s="83"/>
      <c r="AWI301" s="83"/>
      <c r="AWJ301" s="83"/>
      <c r="AWK301" s="83"/>
      <c r="AWL301" s="83"/>
      <c r="AWM301" s="83"/>
      <c r="AWN301" s="83"/>
      <c r="AWO301" s="83"/>
      <c r="AWP301" s="83"/>
      <c r="AWQ301" s="83"/>
      <c r="AWR301" s="83"/>
      <c r="AWS301" s="83"/>
      <c r="AWT301" s="83"/>
      <c r="AWU301" s="83"/>
      <c r="AWV301" s="83"/>
      <c r="AWW301" s="83"/>
      <c r="AWX301" s="83"/>
      <c r="AWY301" s="83"/>
      <c r="AWZ301" s="83"/>
      <c r="AXA301" s="83"/>
      <c r="AXB301" s="83"/>
      <c r="AXC301" s="83"/>
      <c r="AXD301" s="83"/>
      <c r="AXE301" s="83"/>
      <c r="AXF301" s="83"/>
      <c r="AXG301" s="83"/>
      <c r="AXH301" s="83"/>
      <c r="AXI301" s="83"/>
      <c r="AXJ301" s="83"/>
      <c r="AXK301" s="83"/>
      <c r="AXL301" s="83"/>
      <c r="AXM301" s="83"/>
      <c r="AXN301" s="83"/>
      <c r="AXO301" s="83"/>
      <c r="AXP301" s="83"/>
      <c r="AXQ301" s="83"/>
      <c r="AXR301" s="83"/>
      <c r="AXS301" s="83"/>
      <c r="AXT301" s="83"/>
      <c r="AXU301" s="83"/>
      <c r="AXV301" s="83"/>
      <c r="AXW301" s="83"/>
      <c r="AXX301" s="83"/>
      <c r="AXY301" s="83"/>
      <c r="AXZ301" s="83"/>
      <c r="AYA301" s="83"/>
      <c r="AYB301" s="83"/>
      <c r="AYC301" s="83"/>
      <c r="AYD301" s="83"/>
      <c r="AYE301" s="83"/>
      <c r="AYF301" s="83"/>
      <c r="AYG301" s="83"/>
      <c r="AYH301" s="83"/>
      <c r="AYI301" s="83"/>
      <c r="AYJ301" s="83"/>
      <c r="AYK301" s="83"/>
      <c r="AYL301" s="83"/>
      <c r="AYM301" s="83"/>
      <c r="AYN301" s="83"/>
      <c r="AYO301" s="83"/>
      <c r="AYP301" s="83"/>
      <c r="AYQ301" s="83"/>
      <c r="AYR301" s="83"/>
      <c r="AYS301" s="83"/>
      <c r="AYT301" s="83"/>
      <c r="AYU301" s="83"/>
      <c r="AYV301" s="83"/>
      <c r="AYW301" s="83"/>
      <c r="AYX301" s="83"/>
      <c r="AYY301" s="83"/>
      <c r="AYZ301" s="83"/>
      <c r="AZA301" s="83"/>
      <c r="AZB301" s="83"/>
      <c r="AZC301" s="83"/>
      <c r="AZD301" s="83"/>
      <c r="AZE301" s="83"/>
      <c r="AZF301" s="83"/>
      <c r="AZG301" s="83"/>
      <c r="AZH301" s="83"/>
      <c r="AZI301" s="83"/>
      <c r="AZJ301" s="83"/>
      <c r="AZK301" s="83"/>
      <c r="AZL301" s="83"/>
      <c r="AZM301" s="83"/>
      <c r="AZN301" s="83"/>
      <c r="AZO301" s="83"/>
      <c r="AZP301" s="83"/>
      <c r="AZQ301" s="83"/>
      <c r="AZR301" s="83"/>
      <c r="AZS301" s="83"/>
      <c r="AZT301" s="83"/>
      <c r="AZU301" s="83"/>
      <c r="AZV301" s="83"/>
      <c r="AZW301" s="83"/>
      <c r="AZX301" s="83"/>
      <c r="AZY301" s="83"/>
      <c r="AZZ301" s="83"/>
      <c r="BAA301" s="83"/>
      <c r="BAB301" s="83"/>
      <c r="BAC301" s="83"/>
      <c r="BAD301" s="83"/>
      <c r="BAE301" s="83"/>
      <c r="BAF301" s="83"/>
      <c r="BAG301" s="83"/>
      <c r="BAH301" s="83"/>
      <c r="BAI301" s="83"/>
      <c r="BAJ301" s="83"/>
      <c r="BAK301" s="83"/>
      <c r="BAL301" s="83"/>
      <c r="BAM301" s="83"/>
      <c r="BAN301" s="83"/>
      <c r="BAO301" s="83"/>
      <c r="BAP301" s="83"/>
      <c r="BAQ301" s="83"/>
      <c r="BAR301" s="83"/>
      <c r="BAS301" s="83"/>
      <c r="BAT301" s="83"/>
      <c r="BAU301" s="83"/>
      <c r="BAV301" s="83"/>
      <c r="BAW301" s="83"/>
      <c r="BAX301" s="83"/>
      <c r="BAY301" s="83"/>
      <c r="BAZ301" s="83"/>
      <c r="BBA301" s="83"/>
      <c r="BBB301" s="83"/>
      <c r="BBC301" s="83"/>
      <c r="BBD301" s="83"/>
      <c r="BBE301" s="83"/>
      <c r="BBF301" s="83"/>
      <c r="BBG301" s="83"/>
      <c r="BBH301" s="83"/>
      <c r="BBI301" s="83"/>
      <c r="BBJ301" s="83"/>
      <c r="BBK301" s="83"/>
      <c r="BBL301" s="83"/>
      <c r="BBM301" s="83"/>
      <c r="BBN301" s="83"/>
      <c r="BBO301" s="83"/>
      <c r="BBP301" s="83"/>
      <c r="BBQ301" s="83"/>
      <c r="BBR301" s="83"/>
      <c r="BBS301" s="83"/>
      <c r="BBT301" s="83"/>
      <c r="BBU301" s="83"/>
      <c r="BBV301" s="83"/>
      <c r="BBW301" s="83"/>
      <c r="BBX301" s="83"/>
      <c r="BBY301" s="83"/>
      <c r="BBZ301" s="83"/>
      <c r="BCA301" s="83"/>
      <c r="BCB301" s="83"/>
      <c r="BCC301" s="83"/>
      <c r="BCD301" s="83"/>
      <c r="BCE301" s="83"/>
      <c r="BCF301" s="83"/>
      <c r="BCG301" s="83"/>
      <c r="BCH301" s="83"/>
      <c r="BCI301" s="83"/>
      <c r="BCJ301" s="83"/>
      <c r="BCK301" s="83"/>
      <c r="BCL301" s="83"/>
      <c r="BCM301" s="83"/>
      <c r="BCN301" s="83"/>
      <c r="BCO301" s="83"/>
      <c r="BCP301" s="83"/>
      <c r="BCQ301" s="83"/>
      <c r="BCR301" s="83"/>
      <c r="BCS301" s="83"/>
      <c r="BCT301" s="83"/>
      <c r="BCU301" s="83"/>
      <c r="BCV301" s="83"/>
      <c r="BCW301" s="83"/>
      <c r="BCX301" s="83"/>
      <c r="BCY301" s="83"/>
      <c r="BCZ301" s="83"/>
      <c r="BDA301" s="83"/>
      <c r="BDB301" s="83"/>
      <c r="BDC301" s="83"/>
      <c r="BDD301" s="83"/>
      <c r="BDE301" s="83"/>
      <c r="BDF301" s="83"/>
      <c r="BDG301" s="83"/>
      <c r="BDH301" s="83"/>
      <c r="BDI301" s="83"/>
      <c r="BDJ301" s="83"/>
      <c r="BDK301" s="83"/>
      <c r="BDL301" s="83"/>
      <c r="BDM301" s="83"/>
      <c r="BDN301" s="83"/>
      <c r="BDO301" s="83"/>
      <c r="BDP301" s="83"/>
      <c r="BDQ301" s="83"/>
      <c r="BDR301" s="83"/>
      <c r="BDS301" s="83"/>
      <c r="BDT301" s="83"/>
      <c r="BDU301" s="83"/>
      <c r="BDV301" s="83"/>
      <c r="BDW301" s="83"/>
      <c r="BDX301" s="83"/>
      <c r="BDY301" s="83"/>
      <c r="BDZ301" s="83"/>
      <c r="BEA301" s="83"/>
      <c r="BEB301" s="83"/>
      <c r="BEC301" s="83"/>
      <c r="BED301" s="83"/>
      <c r="BEE301" s="83"/>
      <c r="BEF301" s="83"/>
      <c r="BEG301" s="83"/>
      <c r="BEH301" s="83"/>
      <c r="BEI301" s="83"/>
      <c r="BEJ301" s="83"/>
      <c r="BEK301" s="83"/>
      <c r="BEL301" s="83"/>
      <c r="BEM301" s="83"/>
      <c r="BEN301" s="83"/>
      <c r="BEO301" s="83"/>
      <c r="BEP301" s="83"/>
      <c r="BEQ301" s="83"/>
      <c r="BER301" s="83"/>
      <c r="BES301" s="83"/>
      <c r="BET301" s="83"/>
      <c r="BEU301" s="83"/>
      <c r="BEV301" s="83"/>
      <c r="BEW301" s="83"/>
      <c r="BEX301" s="83"/>
      <c r="BEY301" s="83"/>
      <c r="BEZ301" s="83"/>
      <c r="BFA301" s="83"/>
      <c r="BFB301" s="83"/>
      <c r="BFC301" s="83"/>
      <c r="BFD301" s="83"/>
      <c r="BFE301" s="83"/>
      <c r="BFF301" s="83"/>
      <c r="BFG301" s="83"/>
      <c r="BFH301" s="83"/>
      <c r="BFI301" s="83"/>
      <c r="BFJ301" s="83"/>
      <c r="BFK301" s="83"/>
      <c r="BFL301" s="83"/>
      <c r="BFM301" s="83"/>
      <c r="BFN301" s="83"/>
      <c r="BFO301" s="83"/>
      <c r="BFP301" s="83"/>
      <c r="BFQ301" s="83"/>
      <c r="BFR301" s="83"/>
      <c r="BFS301" s="83"/>
      <c r="BFT301" s="83"/>
      <c r="BFU301" s="83"/>
      <c r="BFV301" s="83"/>
      <c r="BFW301" s="83"/>
      <c r="BFX301" s="83"/>
      <c r="BFY301" s="83"/>
      <c r="BFZ301" s="83"/>
      <c r="BGA301" s="83"/>
      <c r="BGB301" s="83"/>
      <c r="BGC301" s="83"/>
      <c r="BGD301" s="83"/>
      <c r="BGE301" s="83"/>
      <c r="BGF301" s="83"/>
      <c r="BGG301" s="83"/>
      <c r="BGH301" s="83"/>
      <c r="BGI301" s="83"/>
      <c r="BGJ301" s="83"/>
      <c r="BGK301" s="83"/>
      <c r="BGL301" s="83"/>
      <c r="BGM301" s="83"/>
      <c r="BGN301" s="83"/>
      <c r="BGO301" s="83"/>
      <c r="BGP301" s="83"/>
      <c r="BGQ301" s="83"/>
      <c r="BGR301" s="83"/>
      <c r="BGS301" s="83"/>
      <c r="BGT301" s="83"/>
      <c r="BGU301" s="83"/>
      <c r="BGV301" s="83"/>
      <c r="BGW301" s="83"/>
      <c r="BGX301" s="83"/>
      <c r="BGY301" s="83"/>
      <c r="BGZ301" s="83"/>
      <c r="BHA301" s="83"/>
      <c r="BHB301" s="83"/>
      <c r="BHC301" s="83"/>
      <c r="BHD301" s="83"/>
      <c r="BHE301" s="83"/>
      <c r="BHF301" s="83"/>
      <c r="BHG301" s="83"/>
      <c r="BHH301" s="83"/>
      <c r="BHI301" s="83"/>
      <c r="BHJ301" s="83"/>
      <c r="BHK301" s="83"/>
      <c r="BHL301" s="83"/>
      <c r="BHM301" s="83"/>
      <c r="BHN301" s="83"/>
      <c r="BHO301" s="83"/>
      <c r="BHP301" s="83"/>
      <c r="BHQ301" s="83"/>
      <c r="BHR301" s="83"/>
      <c r="BHS301" s="83"/>
      <c r="BHT301" s="83"/>
      <c r="BHU301" s="83"/>
      <c r="BHV301" s="83"/>
      <c r="BHW301" s="83"/>
      <c r="BHX301" s="83"/>
      <c r="BHY301" s="83"/>
      <c r="BHZ301" s="83"/>
      <c r="BIA301" s="83"/>
      <c r="BIB301" s="83"/>
      <c r="BIC301" s="83"/>
      <c r="BID301" s="83"/>
      <c r="BIE301" s="83"/>
      <c r="BIF301" s="83"/>
      <c r="BIG301" s="83"/>
      <c r="BIH301" s="83"/>
      <c r="BII301" s="83"/>
      <c r="BIJ301" s="83"/>
      <c r="BIK301" s="83"/>
      <c r="BIL301" s="83"/>
      <c r="BIM301" s="83"/>
      <c r="BIN301" s="83"/>
      <c r="BIO301" s="83"/>
      <c r="BIP301" s="83"/>
      <c r="BIQ301" s="83"/>
      <c r="BIR301" s="83"/>
      <c r="BIS301" s="83"/>
      <c r="BIT301" s="83"/>
      <c r="BIU301" s="83"/>
      <c r="BIV301" s="83"/>
      <c r="BIW301" s="83"/>
      <c r="BIX301" s="83"/>
      <c r="BIY301" s="83"/>
      <c r="BIZ301" s="83"/>
      <c r="BJA301" s="83"/>
      <c r="BJB301" s="83"/>
      <c r="BJC301" s="83"/>
      <c r="BJD301" s="83"/>
      <c r="BJE301" s="83"/>
      <c r="BJF301" s="83"/>
      <c r="BJG301" s="83"/>
      <c r="BJH301" s="83"/>
      <c r="BJI301" s="83"/>
      <c r="BJJ301" s="83"/>
      <c r="BJK301" s="83"/>
      <c r="BJL301" s="83"/>
      <c r="BJM301" s="83"/>
      <c r="BJN301" s="83"/>
      <c r="BJO301" s="83"/>
      <c r="BJP301" s="83"/>
      <c r="BJQ301" s="83"/>
      <c r="BJR301" s="83"/>
      <c r="BJS301" s="83"/>
      <c r="BJT301" s="83"/>
      <c r="BJU301" s="83"/>
      <c r="BJV301" s="83"/>
      <c r="BJW301" s="83"/>
      <c r="BJX301" s="83"/>
      <c r="BJY301" s="83"/>
      <c r="BJZ301" s="83"/>
      <c r="BKA301" s="83"/>
      <c r="BKB301" s="83"/>
      <c r="BKC301" s="83"/>
      <c r="BKD301" s="83"/>
      <c r="BKE301" s="83"/>
      <c r="BKF301" s="83"/>
      <c r="BKG301" s="83"/>
      <c r="BKH301" s="83"/>
      <c r="BKI301" s="83"/>
      <c r="BKJ301" s="83"/>
      <c r="BKK301" s="83"/>
      <c r="BKL301" s="83"/>
      <c r="BKM301" s="83"/>
      <c r="BKN301" s="83"/>
      <c r="BKO301" s="83"/>
      <c r="BKP301" s="83"/>
      <c r="BKQ301" s="83"/>
      <c r="BKR301" s="83"/>
      <c r="BKS301" s="83"/>
      <c r="BKT301" s="83"/>
      <c r="BKU301" s="83"/>
      <c r="BKV301" s="83"/>
      <c r="BKW301" s="83"/>
      <c r="BKX301" s="83"/>
      <c r="BKY301" s="83"/>
      <c r="BKZ301" s="83"/>
      <c r="BLA301" s="83"/>
      <c r="BLB301" s="83"/>
      <c r="BLC301" s="83"/>
      <c r="BLD301" s="83"/>
      <c r="BLE301" s="83"/>
      <c r="BLF301" s="83"/>
      <c r="BLG301" s="83"/>
      <c r="BLH301" s="83"/>
      <c r="BLI301" s="83"/>
      <c r="BLJ301" s="83"/>
      <c r="BLK301" s="83"/>
      <c r="BLL301" s="83"/>
      <c r="BLM301" s="83"/>
      <c r="BLN301" s="83"/>
      <c r="BLO301" s="83"/>
      <c r="BLP301" s="83"/>
      <c r="BLQ301" s="83"/>
      <c r="BLR301" s="83"/>
      <c r="BLS301" s="83"/>
      <c r="BLT301" s="83"/>
      <c r="BLU301" s="83"/>
      <c r="BLV301" s="83"/>
      <c r="BLW301" s="83"/>
      <c r="BLX301" s="83"/>
      <c r="BLY301" s="83"/>
      <c r="BLZ301" s="83"/>
      <c r="BMA301" s="83"/>
      <c r="BMB301" s="83"/>
      <c r="BMC301" s="83"/>
      <c r="BMD301" s="83"/>
      <c r="BME301" s="83"/>
      <c r="BMF301" s="83"/>
      <c r="BMG301" s="83"/>
      <c r="BMH301" s="83"/>
      <c r="BMI301" s="83"/>
      <c r="BMJ301" s="83"/>
      <c r="BMK301" s="83"/>
      <c r="BML301" s="83"/>
      <c r="BMM301" s="83"/>
      <c r="BMN301" s="83"/>
      <c r="BMO301" s="83"/>
      <c r="BMP301" s="83"/>
      <c r="BMQ301" s="83"/>
      <c r="BMR301" s="83"/>
      <c r="BMS301" s="83"/>
      <c r="BMT301" s="83"/>
      <c r="BMU301" s="83"/>
      <c r="BMV301" s="83"/>
      <c r="BMW301" s="83"/>
      <c r="BMX301" s="83"/>
      <c r="BMY301" s="83"/>
      <c r="BMZ301" s="83"/>
      <c r="BNA301" s="83"/>
      <c r="BNB301" s="83"/>
      <c r="BNC301" s="83"/>
      <c r="BND301" s="83"/>
      <c r="BNE301" s="83"/>
      <c r="BNF301" s="83"/>
      <c r="BNG301" s="83"/>
      <c r="BNH301" s="83"/>
      <c r="BNI301" s="83"/>
      <c r="BNJ301" s="83"/>
      <c r="BNK301" s="83"/>
      <c r="BNL301" s="83"/>
      <c r="BNM301" s="83"/>
      <c r="BNN301" s="83"/>
      <c r="BNO301" s="83"/>
      <c r="BNP301" s="83"/>
      <c r="BNQ301" s="83"/>
      <c r="BNR301" s="83"/>
      <c r="BNS301" s="83"/>
      <c r="BNT301" s="83"/>
      <c r="BNU301" s="83"/>
      <c r="BNV301" s="83"/>
      <c r="BNW301" s="83"/>
      <c r="BNX301" s="83"/>
      <c r="BNY301" s="83"/>
      <c r="BNZ301" s="83"/>
      <c r="BOA301" s="83"/>
      <c r="BOB301" s="83"/>
      <c r="BOC301" s="83"/>
      <c r="BOD301" s="83"/>
      <c r="BOE301" s="83"/>
      <c r="BOF301" s="83"/>
      <c r="BOG301" s="83"/>
      <c r="BOH301" s="83"/>
      <c r="BOI301" s="83"/>
      <c r="BOJ301" s="83"/>
      <c r="BOK301" s="83"/>
      <c r="BOL301" s="83"/>
      <c r="BOM301" s="83"/>
      <c r="BON301" s="83"/>
      <c r="BOO301" s="83"/>
      <c r="BOP301" s="83"/>
      <c r="BOQ301" s="83"/>
      <c r="BOR301" s="83"/>
      <c r="BOS301" s="83"/>
      <c r="BOT301" s="83"/>
      <c r="BOU301" s="83"/>
      <c r="BOV301" s="83"/>
      <c r="BOW301" s="83"/>
      <c r="BOX301" s="83"/>
      <c r="BOY301" s="83"/>
      <c r="BOZ301" s="83"/>
      <c r="BPA301" s="83"/>
      <c r="BPB301" s="83"/>
      <c r="BPC301" s="83"/>
      <c r="BPD301" s="83"/>
      <c r="BPE301" s="83"/>
      <c r="BPF301" s="83"/>
      <c r="BPG301" s="83"/>
      <c r="BPH301" s="83"/>
      <c r="BPI301" s="83"/>
      <c r="BPJ301" s="83"/>
      <c r="BPK301" s="83"/>
      <c r="BPL301" s="83"/>
      <c r="BPM301" s="83"/>
      <c r="BPN301" s="83"/>
      <c r="BPO301" s="83"/>
      <c r="BPP301" s="83"/>
      <c r="BPQ301" s="83"/>
      <c r="BPR301" s="83"/>
      <c r="BPS301" s="83"/>
      <c r="BPT301" s="83"/>
      <c r="BPU301" s="83"/>
      <c r="BPV301" s="83"/>
      <c r="BPW301" s="83"/>
      <c r="BPX301" s="83"/>
      <c r="BPY301" s="83"/>
      <c r="BPZ301" s="83"/>
      <c r="BQA301" s="83"/>
      <c r="BQB301" s="83"/>
      <c r="BQC301" s="83"/>
      <c r="BQD301" s="83"/>
      <c r="BQE301" s="83"/>
      <c r="BQF301" s="83"/>
      <c r="BQG301" s="83"/>
      <c r="BQH301" s="83"/>
      <c r="BQI301" s="83"/>
      <c r="BQJ301" s="83"/>
      <c r="BQK301" s="83"/>
      <c r="BQL301" s="83"/>
      <c r="BQM301" s="83"/>
      <c r="BQN301" s="83"/>
      <c r="BQO301" s="83"/>
      <c r="BQP301" s="83"/>
      <c r="BQQ301" s="83"/>
      <c r="BQR301" s="83"/>
      <c r="BQS301" s="83"/>
      <c r="BQT301" s="83"/>
      <c r="BQU301" s="83"/>
      <c r="BQV301" s="83"/>
      <c r="BQW301" s="83"/>
      <c r="BQX301" s="83"/>
      <c r="BQY301" s="83"/>
      <c r="BQZ301" s="83"/>
      <c r="BRA301" s="83"/>
      <c r="BRB301" s="83"/>
      <c r="BRC301" s="83"/>
      <c r="BRD301" s="83"/>
      <c r="BRE301" s="83"/>
      <c r="BRF301" s="83"/>
      <c r="BRG301" s="83"/>
      <c r="BRH301" s="83"/>
      <c r="BRI301" s="83"/>
      <c r="BRJ301" s="83"/>
      <c r="BRK301" s="83"/>
      <c r="BRL301" s="83"/>
      <c r="BRM301" s="83"/>
      <c r="BRN301" s="83"/>
      <c r="BRO301" s="83"/>
      <c r="BRP301" s="83"/>
      <c r="BRQ301" s="83"/>
      <c r="BRR301" s="83"/>
      <c r="BRS301" s="83"/>
      <c r="BRT301" s="83"/>
      <c r="BRU301" s="83"/>
      <c r="BRV301" s="83"/>
      <c r="BRW301" s="83"/>
      <c r="BRX301" s="83"/>
      <c r="BRY301" s="83"/>
      <c r="BRZ301" s="83"/>
      <c r="BSA301" s="83"/>
      <c r="BSB301" s="83"/>
      <c r="BSC301" s="83"/>
      <c r="BSD301" s="83"/>
      <c r="BSE301" s="83"/>
      <c r="BSF301" s="83"/>
      <c r="BSG301" s="83"/>
      <c r="BSH301" s="83"/>
      <c r="BSI301" s="83"/>
      <c r="BSJ301" s="83"/>
      <c r="BSK301" s="83"/>
      <c r="BSL301" s="83"/>
      <c r="BSM301" s="83"/>
      <c r="BSN301" s="83"/>
      <c r="BSO301" s="83"/>
      <c r="BSP301" s="83"/>
      <c r="BSQ301" s="83"/>
      <c r="BSR301" s="83"/>
      <c r="BSS301" s="83"/>
      <c r="BST301" s="83"/>
      <c r="BSU301" s="83"/>
      <c r="BSV301" s="83"/>
      <c r="BSW301" s="83"/>
      <c r="BSX301" s="83"/>
      <c r="BSY301" s="83"/>
      <c r="BSZ301" s="83"/>
      <c r="BTA301" s="83"/>
      <c r="BTB301" s="83"/>
      <c r="BTC301" s="83"/>
      <c r="BTD301" s="83"/>
      <c r="BTE301" s="83"/>
      <c r="BTF301" s="83"/>
      <c r="BTG301" s="83"/>
      <c r="BTH301" s="83"/>
      <c r="BTI301" s="83"/>
      <c r="BTJ301" s="83"/>
      <c r="BTK301" s="83"/>
      <c r="BTL301" s="83"/>
      <c r="BTM301" s="83"/>
      <c r="BTN301" s="83"/>
      <c r="BTO301" s="83"/>
      <c r="BTP301" s="83"/>
      <c r="BTQ301" s="83"/>
      <c r="BTR301" s="83"/>
      <c r="BTS301" s="83"/>
      <c r="BTT301" s="83"/>
      <c r="BTU301" s="83"/>
      <c r="BTV301" s="83"/>
      <c r="BTW301" s="83"/>
      <c r="BTX301" s="83"/>
      <c r="BTY301" s="83"/>
      <c r="BTZ301" s="83"/>
      <c r="BUA301" s="83"/>
      <c r="BUB301" s="83"/>
      <c r="BUC301" s="83"/>
      <c r="BUD301" s="83"/>
      <c r="BUE301" s="83"/>
      <c r="BUF301" s="83"/>
      <c r="BUG301" s="83"/>
      <c r="BUH301" s="83"/>
      <c r="BUI301" s="83"/>
      <c r="BUJ301" s="83"/>
      <c r="BUK301" s="83"/>
      <c r="BUL301" s="83"/>
      <c r="BUM301" s="83"/>
      <c r="BUN301" s="83"/>
      <c r="BUO301" s="83"/>
      <c r="BUP301" s="83"/>
      <c r="BUQ301" s="83"/>
      <c r="BUR301" s="83"/>
      <c r="BUS301" s="83"/>
      <c r="BUT301" s="83"/>
      <c r="BUU301" s="83"/>
      <c r="BUV301" s="83"/>
      <c r="BUW301" s="83"/>
      <c r="BUX301" s="83"/>
      <c r="BUY301" s="83"/>
      <c r="BUZ301" s="83"/>
      <c r="BVA301" s="83"/>
      <c r="BVB301" s="83"/>
      <c r="BVC301" s="83"/>
      <c r="BVD301" s="83"/>
      <c r="BVE301" s="83"/>
      <c r="BVF301" s="83"/>
      <c r="BVG301" s="83"/>
      <c r="BVH301" s="83"/>
      <c r="BVI301" s="83"/>
      <c r="BVJ301" s="83"/>
      <c r="BVK301" s="83"/>
      <c r="BVL301" s="83"/>
      <c r="BVM301" s="83"/>
      <c r="BVN301" s="83"/>
      <c r="BVO301" s="83"/>
      <c r="BVP301" s="83"/>
      <c r="BVQ301" s="83"/>
      <c r="BVR301" s="83"/>
      <c r="BVS301" s="83"/>
      <c r="BVT301" s="83"/>
      <c r="BVU301" s="83"/>
      <c r="BVV301" s="83"/>
      <c r="BVW301" s="83"/>
      <c r="BVX301" s="83"/>
      <c r="BVY301" s="83"/>
      <c r="BVZ301" s="83"/>
      <c r="BWA301" s="83"/>
      <c r="BWB301" s="83"/>
      <c r="BWC301" s="83"/>
      <c r="BWD301" s="83"/>
      <c r="BWE301" s="83"/>
      <c r="BWF301" s="83"/>
      <c r="BWG301" s="83"/>
      <c r="BWH301" s="83"/>
      <c r="BWI301" s="83"/>
      <c r="BWJ301" s="83"/>
      <c r="BWK301" s="83"/>
      <c r="BWL301" s="83"/>
      <c r="BWM301" s="83"/>
      <c r="BWN301" s="83"/>
      <c r="BWO301" s="83"/>
      <c r="BWP301" s="83"/>
      <c r="BWQ301" s="83"/>
      <c r="BWR301" s="83"/>
      <c r="BWS301" s="83"/>
      <c r="BWT301" s="83"/>
      <c r="BWU301" s="83"/>
      <c r="BWV301" s="83"/>
      <c r="BWW301" s="83"/>
      <c r="BWX301" s="83"/>
      <c r="BWY301" s="83"/>
      <c r="BWZ301" s="83"/>
      <c r="BXA301" s="83"/>
      <c r="BXB301" s="83"/>
      <c r="BXC301" s="83"/>
      <c r="BXD301" s="83"/>
      <c r="BXE301" s="83"/>
      <c r="BXF301" s="83"/>
      <c r="BXG301" s="83"/>
      <c r="BXH301" s="83"/>
      <c r="BXI301" s="83"/>
      <c r="BXJ301" s="83"/>
      <c r="BXK301" s="83"/>
      <c r="BXL301" s="83"/>
      <c r="BXM301" s="83"/>
      <c r="BXN301" s="83"/>
      <c r="BXO301" s="83"/>
      <c r="BXP301" s="83"/>
      <c r="BXQ301" s="83"/>
      <c r="BXR301" s="83"/>
      <c r="BXS301" s="83"/>
      <c r="BXT301" s="83"/>
      <c r="BXU301" s="83"/>
      <c r="BXV301" s="83"/>
      <c r="BXW301" s="83"/>
      <c r="BXX301" s="83"/>
      <c r="BXY301" s="83"/>
      <c r="BXZ301" s="83"/>
      <c r="BYA301" s="83"/>
      <c r="BYB301" s="83"/>
      <c r="BYC301" s="83"/>
      <c r="BYD301" s="83"/>
      <c r="BYE301" s="83"/>
      <c r="BYF301" s="83"/>
      <c r="BYG301" s="83"/>
      <c r="BYH301" s="83"/>
      <c r="BYI301" s="83"/>
      <c r="BYJ301" s="83"/>
      <c r="BYK301" s="83"/>
      <c r="BYL301" s="83"/>
      <c r="BYM301" s="83"/>
      <c r="BYN301" s="83"/>
      <c r="BYO301" s="83"/>
      <c r="BYP301" s="83"/>
      <c r="BYQ301" s="83"/>
      <c r="BYR301" s="83"/>
      <c r="BYS301" s="83"/>
      <c r="BYT301" s="83"/>
      <c r="BYU301" s="83"/>
      <c r="BYV301" s="83"/>
      <c r="BYW301" s="83"/>
      <c r="BYX301" s="83"/>
      <c r="BYY301" s="83"/>
      <c r="BYZ301" s="83"/>
      <c r="BZA301" s="83"/>
      <c r="BZB301" s="83"/>
      <c r="BZC301" s="83"/>
      <c r="BZD301" s="83"/>
      <c r="BZE301" s="83"/>
      <c r="BZF301" s="83"/>
      <c r="BZG301" s="83"/>
      <c r="BZH301" s="83"/>
      <c r="BZI301" s="83"/>
      <c r="BZJ301" s="83"/>
      <c r="BZK301" s="83"/>
      <c r="BZL301" s="83"/>
      <c r="BZM301" s="83"/>
      <c r="BZN301" s="83"/>
      <c r="BZO301" s="83"/>
      <c r="BZP301" s="83"/>
      <c r="BZQ301" s="83"/>
      <c r="BZR301" s="83"/>
      <c r="BZS301" s="83"/>
      <c r="BZT301" s="83"/>
      <c r="BZU301" s="83"/>
      <c r="BZV301" s="83"/>
      <c r="BZW301" s="83"/>
      <c r="BZX301" s="83"/>
      <c r="BZY301" s="83"/>
      <c r="BZZ301" s="83"/>
      <c r="CAA301" s="83"/>
      <c r="CAB301" s="83"/>
      <c r="CAC301" s="83"/>
      <c r="CAD301" s="83"/>
      <c r="CAE301" s="83"/>
      <c r="CAF301" s="83"/>
      <c r="CAG301" s="83"/>
      <c r="CAH301" s="83"/>
      <c r="CAI301" s="83"/>
      <c r="CAJ301" s="83"/>
      <c r="CAK301" s="83"/>
      <c r="CAL301" s="83"/>
      <c r="CAM301" s="83"/>
      <c r="CAN301" s="83"/>
      <c r="CAO301" s="83"/>
      <c r="CAP301" s="83"/>
      <c r="CAQ301" s="83"/>
      <c r="CAR301" s="83"/>
      <c r="CAS301" s="83"/>
      <c r="CAT301" s="83"/>
      <c r="CAU301" s="83"/>
      <c r="CAV301" s="83"/>
      <c r="CAW301" s="83"/>
      <c r="CAX301" s="83"/>
      <c r="CAY301" s="83"/>
      <c r="CAZ301" s="83"/>
      <c r="CBA301" s="83"/>
      <c r="CBB301" s="83"/>
      <c r="CBC301" s="83"/>
      <c r="CBD301" s="83"/>
      <c r="CBE301" s="83"/>
      <c r="CBF301" s="83"/>
      <c r="CBG301" s="83"/>
      <c r="CBH301" s="83"/>
      <c r="CBI301" s="83"/>
      <c r="CBJ301" s="83"/>
      <c r="CBK301" s="83"/>
      <c r="CBL301" s="83"/>
      <c r="CBM301" s="83"/>
      <c r="CBN301" s="83"/>
      <c r="CBO301" s="83"/>
      <c r="CBP301" s="83"/>
      <c r="CBQ301" s="83"/>
      <c r="CBR301" s="83"/>
      <c r="CBS301" s="83"/>
      <c r="CBT301" s="83"/>
      <c r="CBU301" s="83"/>
      <c r="CBV301" s="83"/>
      <c r="CBW301" s="83"/>
      <c r="CBX301" s="83"/>
      <c r="CBY301" s="83"/>
      <c r="CBZ301" s="83"/>
      <c r="CCA301" s="83"/>
      <c r="CCB301" s="83"/>
      <c r="CCC301" s="83"/>
      <c r="CCD301" s="83"/>
      <c r="CCE301" s="83"/>
      <c r="CCF301" s="83"/>
      <c r="CCG301" s="83"/>
      <c r="CCH301" s="83"/>
      <c r="CCI301" s="83"/>
      <c r="CCJ301" s="83"/>
      <c r="CCK301" s="83"/>
      <c r="CCL301" s="83"/>
      <c r="CCM301" s="83"/>
      <c r="CCN301" s="83"/>
      <c r="CCO301" s="83"/>
      <c r="CCP301" s="83"/>
      <c r="CCQ301" s="83"/>
      <c r="CCR301" s="83"/>
      <c r="CCS301" s="83"/>
      <c r="CCT301" s="83"/>
      <c r="CCU301" s="83"/>
      <c r="CCV301" s="83"/>
      <c r="CCW301" s="83"/>
      <c r="CCX301" s="83"/>
      <c r="CCY301" s="83"/>
      <c r="CCZ301" s="83"/>
      <c r="CDA301" s="83"/>
      <c r="CDB301" s="83"/>
      <c r="CDC301" s="83"/>
      <c r="CDD301" s="83"/>
      <c r="CDE301" s="83"/>
      <c r="CDF301" s="83"/>
      <c r="CDG301" s="83"/>
      <c r="CDH301" s="83"/>
      <c r="CDI301" s="83"/>
      <c r="CDJ301" s="83"/>
      <c r="CDK301" s="83"/>
      <c r="CDL301" s="83"/>
      <c r="CDM301" s="83"/>
      <c r="CDN301" s="83"/>
      <c r="CDO301" s="83"/>
      <c r="CDP301" s="83"/>
      <c r="CDQ301" s="83"/>
      <c r="CDR301" s="83"/>
      <c r="CDS301" s="83"/>
      <c r="CDT301" s="83"/>
      <c r="CDU301" s="83"/>
      <c r="CDV301" s="83"/>
      <c r="CDW301" s="83"/>
      <c r="CDX301" s="83"/>
      <c r="CDY301" s="83"/>
      <c r="CDZ301" s="83"/>
      <c r="CEA301" s="83"/>
      <c r="CEB301" s="83"/>
      <c r="CEC301" s="83"/>
      <c r="CED301" s="83"/>
      <c r="CEE301" s="83"/>
      <c r="CEF301" s="83"/>
      <c r="CEG301" s="83"/>
      <c r="CEH301" s="83"/>
      <c r="CEI301" s="83"/>
      <c r="CEJ301" s="83"/>
      <c r="CEK301" s="83"/>
      <c r="CEL301" s="83"/>
      <c r="CEM301" s="83"/>
      <c r="CEN301" s="83"/>
      <c r="CEO301" s="83"/>
      <c r="CEP301" s="83"/>
      <c r="CEQ301" s="83"/>
      <c r="CER301" s="83"/>
      <c r="CES301" s="83"/>
      <c r="CET301" s="83"/>
      <c r="CEU301" s="83"/>
      <c r="CEV301" s="83"/>
      <c r="CEW301" s="83"/>
      <c r="CEX301" s="83"/>
      <c r="CEY301" s="83"/>
      <c r="CEZ301" s="83"/>
      <c r="CFA301" s="83"/>
      <c r="CFB301" s="83"/>
      <c r="CFC301" s="83"/>
      <c r="CFD301" s="83"/>
      <c r="CFE301" s="83"/>
      <c r="CFF301" s="83"/>
      <c r="CFG301" s="83"/>
      <c r="CFH301" s="83"/>
      <c r="CFI301" s="83"/>
      <c r="CFJ301" s="83"/>
      <c r="CFK301" s="83"/>
      <c r="CFL301" s="83"/>
      <c r="CFM301" s="83"/>
      <c r="CFN301" s="83"/>
      <c r="CFO301" s="83"/>
      <c r="CFP301" s="83"/>
      <c r="CFQ301" s="83"/>
      <c r="CFR301" s="83"/>
      <c r="CFS301" s="83"/>
      <c r="CFT301" s="83"/>
      <c r="CFU301" s="83"/>
      <c r="CFV301" s="83"/>
      <c r="CFW301" s="83"/>
      <c r="CFX301" s="83"/>
      <c r="CFY301" s="83"/>
      <c r="CFZ301" s="83"/>
      <c r="CGA301" s="83"/>
      <c r="CGB301" s="83"/>
      <c r="CGC301" s="83"/>
      <c r="CGD301" s="83"/>
      <c r="CGE301" s="83"/>
      <c r="CGF301" s="83"/>
      <c r="CGG301" s="83"/>
      <c r="CGH301" s="83"/>
      <c r="CGI301" s="83"/>
      <c r="CGJ301" s="83"/>
      <c r="CGK301" s="83"/>
      <c r="CGL301" s="83"/>
      <c r="CGM301" s="83"/>
      <c r="CGN301" s="83"/>
      <c r="CGO301" s="83"/>
      <c r="CGP301" s="83"/>
      <c r="CGQ301" s="83"/>
      <c r="CGR301" s="83"/>
      <c r="CGS301" s="83"/>
      <c r="CGT301" s="83"/>
      <c r="CGU301" s="83"/>
      <c r="CGV301" s="83"/>
      <c r="CGW301" s="83"/>
      <c r="CGX301" s="83"/>
      <c r="CGY301" s="83"/>
      <c r="CGZ301" s="83"/>
      <c r="CHA301" s="83"/>
      <c r="CHB301" s="83"/>
      <c r="CHC301" s="83"/>
      <c r="CHD301" s="83"/>
      <c r="CHE301" s="83"/>
      <c r="CHF301" s="83"/>
      <c r="CHG301" s="83"/>
      <c r="CHH301" s="83"/>
      <c r="CHI301" s="83"/>
      <c r="CHJ301" s="83"/>
      <c r="CHK301" s="83"/>
      <c r="CHL301" s="83"/>
      <c r="CHM301" s="83"/>
      <c r="CHN301" s="83"/>
      <c r="CHO301" s="83"/>
      <c r="CHP301" s="83"/>
      <c r="CHQ301" s="83"/>
      <c r="CHR301" s="83"/>
      <c r="CHS301" s="83"/>
      <c r="CHT301" s="83"/>
      <c r="CHU301" s="83"/>
      <c r="CHV301" s="83"/>
      <c r="CHW301" s="83"/>
      <c r="CHX301" s="83"/>
      <c r="CHY301" s="83"/>
      <c r="CHZ301" s="83"/>
      <c r="CIA301" s="83"/>
      <c r="CIB301" s="83"/>
      <c r="CIC301" s="83"/>
      <c r="CID301" s="83"/>
      <c r="CIE301" s="83"/>
      <c r="CIF301" s="83"/>
      <c r="CIG301" s="83"/>
      <c r="CIH301" s="83"/>
      <c r="CII301" s="83"/>
      <c r="CIJ301" s="83"/>
      <c r="CIK301" s="83"/>
      <c r="CIL301" s="83"/>
      <c r="CIM301" s="83"/>
      <c r="CIN301" s="83"/>
      <c r="CIO301" s="83"/>
      <c r="CIP301" s="83"/>
      <c r="CIQ301" s="83"/>
      <c r="CIR301" s="83"/>
      <c r="CIS301" s="83"/>
      <c r="CIT301" s="83"/>
      <c r="CIU301" s="83"/>
      <c r="CIV301" s="83"/>
      <c r="CIW301" s="83"/>
      <c r="CIX301" s="83"/>
      <c r="CIY301" s="83"/>
      <c r="CIZ301" s="83"/>
      <c r="CJA301" s="83"/>
      <c r="CJB301" s="83"/>
      <c r="CJC301" s="83"/>
      <c r="CJD301" s="83"/>
      <c r="CJE301" s="83"/>
      <c r="CJF301" s="83"/>
      <c r="CJG301" s="83"/>
      <c r="CJH301" s="83"/>
      <c r="CJI301" s="83"/>
      <c r="CJJ301" s="83"/>
      <c r="CJK301" s="83"/>
      <c r="CJL301" s="83"/>
      <c r="CJM301" s="83"/>
      <c r="CJN301" s="83"/>
      <c r="CJO301" s="83"/>
      <c r="CJP301" s="83"/>
      <c r="CJQ301" s="83"/>
      <c r="CJR301" s="83"/>
      <c r="CJS301" s="83"/>
      <c r="CJT301" s="83"/>
      <c r="CJU301" s="83"/>
      <c r="CJV301" s="83"/>
      <c r="CJW301" s="83"/>
      <c r="CJX301" s="83"/>
      <c r="CJY301" s="83"/>
      <c r="CJZ301" s="83"/>
      <c r="CKA301" s="83"/>
      <c r="CKB301" s="83"/>
      <c r="CKC301" s="83"/>
      <c r="CKD301" s="83"/>
      <c r="CKE301" s="83"/>
      <c r="CKF301" s="83"/>
      <c r="CKG301" s="83"/>
      <c r="CKH301" s="83"/>
      <c r="CKI301" s="83"/>
      <c r="CKJ301" s="83"/>
      <c r="CKK301" s="83"/>
      <c r="CKL301" s="83"/>
      <c r="CKM301" s="83"/>
      <c r="CKN301" s="83"/>
      <c r="CKO301" s="83"/>
      <c r="CKP301" s="83"/>
      <c r="CKQ301" s="83"/>
      <c r="CKR301" s="83"/>
      <c r="CKS301" s="83"/>
      <c r="CKT301" s="83"/>
      <c r="CKU301" s="83"/>
      <c r="CKV301" s="83"/>
      <c r="CKW301" s="83"/>
      <c r="CKX301" s="83"/>
      <c r="CKY301" s="83"/>
      <c r="CKZ301" s="83"/>
      <c r="CLA301" s="83"/>
      <c r="CLB301" s="83"/>
      <c r="CLC301" s="83"/>
      <c r="CLD301" s="83"/>
      <c r="CLE301" s="83"/>
      <c r="CLF301" s="83"/>
      <c r="CLG301" s="83"/>
      <c r="CLH301" s="83"/>
      <c r="CLI301" s="83"/>
      <c r="CLJ301" s="83"/>
      <c r="CLK301" s="83"/>
      <c r="CLL301" s="83"/>
      <c r="CLM301" s="83"/>
      <c r="CLN301" s="83"/>
      <c r="CLO301" s="83"/>
      <c r="CLP301" s="83"/>
      <c r="CLQ301" s="83"/>
      <c r="CLR301" s="83"/>
      <c r="CLS301" s="83"/>
      <c r="CLT301" s="83"/>
      <c r="CLU301" s="83"/>
      <c r="CLV301" s="83"/>
      <c r="CLW301" s="83"/>
      <c r="CLX301" s="83"/>
      <c r="CLY301" s="83"/>
      <c r="CLZ301" s="83"/>
      <c r="CMA301" s="83"/>
      <c r="CMB301" s="83"/>
      <c r="CMC301" s="83"/>
      <c r="CMD301" s="83"/>
      <c r="CME301" s="83"/>
      <c r="CMF301" s="83"/>
      <c r="CMG301" s="83"/>
      <c r="CMH301" s="83"/>
      <c r="CMI301" s="83"/>
      <c r="CMJ301" s="83"/>
      <c r="CMK301" s="83"/>
      <c r="CML301" s="83"/>
      <c r="CMM301" s="83"/>
      <c r="CMN301" s="83"/>
      <c r="CMO301" s="83"/>
      <c r="CMP301" s="83"/>
      <c r="CMQ301" s="83"/>
      <c r="CMR301" s="83"/>
      <c r="CMS301" s="83"/>
      <c r="CMT301" s="83"/>
      <c r="CMU301" s="83"/>
      <c r="CMV301" s="83"/>
      <c r="CMW301" s="83"/>
      <c r="CMX301" s="83"/>
      <c r="CMY301" s="83"/>
      <c r="CMZ301" s="83"/>
      <c r="CNA301" s="83"/>
      <c r="CNB301" s="83"/>
      <c r="CNC301" s="83"/>
      <c r="CND301" s="83"/>
      <c r="CNE301" s="83"/>
      <c r="CNF301" s="83"/>
      <c r="CNG301" s="83"/>
      <c r="CNH301" s="83"/>
      <c r="CNI301" s="83"/>
      <c r="CNJ301" s="83"/>
      <c r="CNK301" s="83"/>
      <c r="CNL301" s="83"/>
      <c r="CNM301" s="83"/>
      <c r="CNN301" s="83"/>
      <c r="CNO301" s="83"/>
      <c r="CNP301" s="83"/>
      <c r="CNQ301" s="83"/>
      <c r="CNR301" s="83"/>
      <c r="CNS301" s="83"/>
      <c r="CNT301" s="83"/>
      <c r="CNU301" s="83"/>
      <c r="CNV301" s="83"/>
      <c r="CNW301" s="83"/>
      <c r="CNX301" s="83"/>
      <c r="CNY301" s="83"/>
      <c r="CNZ301" s="83"/>
      <c r="COA301" s="83"/>
      <c r="COB301" s="83"/>
      <c r="COC301" s="83"/>
      <c r="COD301" s="83"/>
      <c r="COE301" s="83"/>
      <c r="COF301" s="83"/>
      <c r="COG301" s="83"/>
      <c r="COH301" s="83"/>
      <c r="COI301" s="83"/>
      <c r="COJ301" s="83"/>
      <c r="COK301" s="83"/>
      <c r="COL301" s="83"/>
      <c r="COM301" s="83"/>
      <c r="CON301" s="83"/>
      <c r="COO301" s="83"/>
      <c r="COP301" s="83"/>
      <c r="COQ301" s="83"/>
      <c r="COR301" s="83"/>
      <c r="COS301" s="83"/>
      <c r="COT301" s="83"/>
      <c r="COU301" s="83"/>
      <c r="COV301" s="83"/>
      <c r="COW301" s="83"/>
      <c r="COX301" s="83"/>
      <c r="COY301" s="83"/>
      <c r="COZ301" s="83"/>
      <c r="CPA301" s="83"/>
      <c r="CPB301" s="83"/>
      <c r="CPC301" s="83"/>
      <c r="CPD301" s="83"/>
      <c r="CPE301" s="83"/>
      <c r="CPF301" s="83"/>
      <c r="CPG301" s="83"/>
      <c r="CPH301" s="83"/>
      <c r="CPI301" s="83"/>
      <c r="CPJ301" s="83"/>
      <c r="CPK301" s="83"/>
      <c r="CPL301" s="83"/>
      <c r="CPM301" s="83"/>
      <c r="CPN301" s="83"/>
      <c r="CPO301" s="83"/>
      <c r="CPP301" s="83"/>
      <c r="CPQ301" s="83"/>
      <c r="CPR301" s="83"/>
      <c r="CPS301" s="83"/>
      <c r="CPT301" s="83"/>
      <c r="CPU301" s="83"/>
      <c r="CPV301" s="83"/>
      <c r="CPW301" s="83"/>
      <c r="CPX301" s="83"/>
      <c r="CPY301" s="83"/>
      <c r="CPZ301" s="83"/>
      <c r="CQA301" s="83"/>
      <c r="CQB301" s="83"/>
      <c r="CQC301" s="83"/>
      <c r="CQD301" s="83"/>
      <c r="CQE301" s="83"/>
      <c r="CQF301" s="83"/>
      <c r="CQG301" s="83"/>
      <c r="CQH301" s="83"/>
      <c r="CQI301" s="83"/>
      <c r="CQJ301" s="83"/>
      <c r="CQK301" s="83"/>
      <c r="CQL301" s="83"/>
      <c r="CQM301" s="83"/>
      <c r="CQN301" s="83"/>
      <c r="CQO301" s="83"/>
      <c r="CQP301" s="83"/>
      <c r="CQQ301" s="83"/>
      <c r="CQR301" s="83"/>
      <c r="CQS301" s="83"/>
      <c r="CQT301" s="83"/>
      <c r="CQU301" s="83"/>
      <c r="CQV301" s="83"/>
      <c r="CQW301" s="83"/>
      <c r="CQX301" s="83"/>
      <c r="CQY301" s="83"/>
      <c r="CQZ301" s="83"/>
      <c r="CRA301" s="83"/>
      <c r="CRB301" s="83"/>
      <c r="CRC301" s="83"/>
      <c r="CRD301" s="83"/>
      <c r="CRE301" s="83"/>
      <c r="CRF301" s="83"/>
      <c r="CRG301" s="83"/>
      <c r="CRH301" s="83"/>
      <c r="CRI301" s="83"/>
      <c r="CRJ301" s="83"/>
      <c r="CRK301" s="83"/>
      <c r="CRL301" s="83"/>
      <c r="CRM301" s="83"/>
      <c r="CRN301" s="83"/>
      <c r="CRO301" s="83"/>
      <c r="CRP301" s="83"/>
      <c r="CRQ301" s="83"/>
      <c r="CRR301" s="83"/>
      <c r="CRS301" s="83"/>
      <c r="CRT301" s="83"/>
      <c r="CRU301" s="83"/>
      <c r="CRV301" s="83"/>
      <c r="CRW301" s="83"/>
      <c r="CRX301" s="83"/>
      <c r="CRY301" s="83"/>
      <c r="CRZ301" s="83"/>
      <c r="CSA301" s="83"/>
      <c r="CSB301" s="83"/>
      <c r="CSC301" s="83"/>
      <c r="CSD301" s="83"/>
      <c r="CSE301" s="83"/>
      <c r="CSF301" s="83"/>
      <c r="CSG301" s="83"/>
      <c r="CSH301" s="83"/>
      <c r="CSI301" s="83"/>
      <c r="CSJ301" s="83"/>
      <c r="CSK301" s="83"/>
      <c r="CSL301" s="83"/>
      <c r="CSM301" s="83"/>
      <c r="CSN301" s="83"/>
      <c r="CSO301" s="83"/>
      <c r="CSP301" s="83"/>
      <c r="CSQ301" s="83"/>
      <c r="CSR301" s="83"/>
      <c r="CSS301" s="83"/>
      <c r="CST301" s="83"/>
      <c r="CSU301" s="83"/>
      <c r="CSV301" s="83"/>
      <c r="CSW301" s="83"/>
      <c r="CSX301" s="83"/>
      <c r="CSY301" s="83"/>
      <c r="CSZ301" s="83"/>
      <c r="CTA301" s="83"/>
      <c r="CTB301" s="83"/>
      <c r="CTC301" s="83"/>
      <c r="CTD301" s="83"/>
      <c r="CTE301" s="83"/>
      <c r="CTF301" s="83"/>
      <c r="CTG301" s="83"/>
      <c r="CTH301" s="83"/>
      <c r="CTI301" s="83"/>
      <c r="CTJ301" s="83"/>
      <c r="CTK301" s="83"/>
      <c r="CTL301" s="83"/>
      <c r="CTM301" s="83"/>
      <c r="CTN301" s="83"/>
      <c r="CTO301" s="83"/>
      <c r="CTP301" s="83"/>
      <c r="CTQ301" s="83"/>
      <c r="CTR301" s="83"/>
      <c r="CTS301" s="83"/>
      <c r="CTT301" s="83"/>
      <c r="CTU301" s="83"/>
      <c r="CTV301" s="83"/>
      <c r="CTW301" s="83"/>
      <c r="CTX301" s="83"/>
      <c r="CTY301" s="83"/>
      <c r="CTZ301" s="83"/>
      <c r="CUA301" s="83"/>
      <c r="CUB301" s="83"/>
      <c r="CUC301" s="83"/>
      <c r="CUD301" s="83"/>
      <c r="CUE301" s="83"/>
      <c r="CUF301" s="83"/>
      <c r="CUG301" s="83"/>
      <c r="CUH301" s="83"/>
      <c r="CUI301" s="83"/>
      <c r="CUJ301" s="83"/>
      <c r="CUK301" s="83"/>
      <c r="CUL301" s="83"/>
      <c r="CUM301" s="83"/>
      <c r="CUN301" s="83"/>
      <c r="CUO301" s="83"/>
      <c r="CUP301" s="83"/>
      <c r="CUQ301" s="83"/>
      <c r="CUR301" s="83"/>
      <c r="CUS301" s="83"/>
      <c r="CUT301" s="83"/>
      <c r="CUU301" s="83"/>
      <c r="CUV301" s="83"/>
      <c r="CUW301" s="83"/>
      <c r="CUX301" s="83"/>
      <c r="CUY301" s="83"/>
      <c r="CUZ301" s="83"/>
      <c r="CVA301" s="83"/>
      <c r="CVB301" s="83"/>
      <c r="CVC301" s="83"/>
      <c r="CVD301" s="83"/>
      <c r="CVE301" s="83"/>
      <c r="CVF301" s="83"/>
      <c r="CVG301" s="83"/>
      <c r="CVH301" s="83"/>
      <c r="CVI301" s="83"/>
      <c r="CVJ301" s="83"/>
      <c r="CVK301" s="83"/>
      <c r="CVL301" s="83"/>
      <c r="CVM301" s="83"/>
      <c r="CVN301" s="83"/>
      <c r="CVO301" s="83"/>
      <c r="CVP301" s="83"/>
      <c r="CVQ301" s="83"/>
      <c r="CVR301" s="83"/>
      <c r="CVS301" s="83"/>
      <c r="CVT301" s="83"/>
      <c r="CVU301" s="83"/>
      <c r="CVV301" s="83"/>
      <c r="CVW301" s="83"/>
      <c r="CVX301" s="83"/>
      <c r="CVY301" s="83"/>
      <c r="CVZ301" s="83"/>
      <c r="CWA301" s="83"/>
      <c r="CWB301" s="83"/>
      <c r="CWC301" s="83"/>
      <c r="CWD301" s="83"/>
      <c r="CWE301" s="83"/>
      <c r="CWF301" s="83"/>
      <c r="CWG301" s="83"/>
      <c r="CWH301" s="83"/>
      <c r="CWI301" s="83"/>
      <c r="CWJ301" s="83"/>
      <c r="CWK301" s="83"/>
      <c r="CWL301" s="83"/>
      <c r="CWM301" s="83"/>
      <c r="CWN301" s="83"/>
      <c r="CWO301" s="83"/>
      <c r="CWP301" s="83"/>
      <c r="CWQ301" s="83"/>
      <c r="CWR301" s="83"/>
      <c r="CWS301" s="83"/>
      <c r="CWT301" s="83"/>
      <c r="CWU301" s="83"/>
      <c r="CWV301" s="83"/>
      <c r="CWW301" s="83"/>
      <c r="CWX301" s="83"/>
      <c r="CWY301" s="83"/>
      <c r="CWZ301" s="83"/>
      <c r="CXA301" s="83"/>
      <c r="CXB301" s="83"/>
      <c r="CXC301" s="83"/>
      <c r="CXD301" s="83"/>
      <c r="CXE301" s="83"/>
      <c r="CXF301" s="83"/>
      <c r="CXG301" s="83"/>
      <c r="CXH301" s="83"/>
      <c r="CXI301" s="83"/>
      <c r="CXJ301" s="83"/>
      <c r="CXK301" s="83"/>
      <c r="CXL301" s="83"/>
      <c r="CXM301" s="83"/>
      <c r="CXN301" s="83"/>
      <c r="CXO301" s="83"/>
      <c r="CXP301" s="83"/>
      <c r="CXQ301" s="83"/>
      <c r="CXR301" s="83"/>
      <c r="CXS301" s="83"/>
      <c r="CXT301" s="83"/>
      <c r="CXU301" s="83"/>
      <c r="CXV301" s="83"/>
      <c r="CXW301" s="83"/>
      <c r="CXX301" s="83"/>
      <c r="CXY301" s="83"/>
      <c r="CXZ301" s="83"/>
      <c r="CYA301" s="83"/>
      <c r="CYB301" s="83"/>
      <c r="CYC301" s="83"/>
      <c r="CYD301" s="83"/>
      <c r="CYE301" s="83"/>
      <c r="CYF301" s="83"/>
      <c r="CYG301" s="83"/>
      <c r="CYH301" s="83"/>
      <c r="CYI301" s="83"/>
      <c r="CYJ301" s="83"/>
      <c r="CYK301" s="83"/>
      <c r="CYL301" s="83"/>
      <c r="CYM301" s="83"/>
      <c r="CYN301" s="83"/>
      <c r="CYO301" s="83"/>
      <c r="CYP301" s="83"/>
      <c r="CYQ301" s="83"/>
      <c r="CYR301" s="83"/>
      <c r="CYS301" s="83"/>
      <c r="CYT301" s="83"/>
      <c r="CYU301" s="83"/>
      <c r="CYV301" s="83"/>
      <c r="CYW301" s="83"/>
      <c r="CYX301" s="83"/>
      <c r="CYY301" s="83"/>
      <c r="CYZ301" s="83"/>
      <c r="CZA301" s="83"/>
      <c r="CZB301" s="83"/>
      <c r="CZC301" s="83"/>
      <c r="CZD301" s="83"/>
      <c r="CZE301" s="83"/>
      <c r="CZF301" s="83"/>
      <c r="CZG301" s="83"/>
      <c r="CZH301" s="83"/>
      <c r="CZI301" s="83"/>
      <c r="CZJ301" s="83"/>
      <c r="CZK301" s="83"/>
      <c r="CZL301" s="83"/>
      <c r="CZM301" s="83"/>
      <c r="CZN301" s="83"/>
      <c r="CZO301" s="83"/>
      <c r="CZP301" s="83"/>
      <c r="CZQ301" s="83"/>
      <c r="CZR301" s="83"/>
      <c r="CZS301" s="83"/>
      <c r="CZT301" s="83"/>
      <c r="CZU301" s="83"/>
      <c r="CZV301" s="83"/>
      <c r="CZW301" s="83"/>
      <c r="CZX301" s="83"/>
      <c r="CZY301" s="83"/>
      <c r="CZZ301" s="83"/>
      <c r="DAA301" s="83"/>
      <c r="DAB301" s="83"/>
      <c r="DAC301" s="83"/>
      <c r="DAD301" s="83"/>
      <c r="DAE301" s="83"/>
      <c r="DAF301" s="83"/>
      <c r="DAG301" s="83"/>
      <c r="DAH301" s="83"/>
      <c r="DAI301" s="83"/>
      <c r="DAJ301" s="83"/>
      <c r="DAK301" s="83"/>
      <c r="DAL301" s="83"/>
      <c r="DAM301" s="83"/>
      <c r="DAN301" s="83"/>
      <c r="DAO301" s="83"/>
      <c r="DAP301" s="83"/>
      <c r="DAQ301" s="83"/>
      <c r="DAR301" s="83"/>
      <c r="DAS301" s="83"/>
      <c r="DAT301" s="83"/>
      <c r="DAU301" s="83"/>
      <c r="DAV301" s="83"/>
      <c r="DAW301" s="83"/>
      <c r="DAX301" s="83"/>
      <c r="DAY301" s="83"/>
      <c r="DAZ301" s="83"/>
      <c r="DBA301" s="83"/>
      <c r="DBB301" s="83"/>
      <c r="DBC301" s="83"/>
      <c r="DBD301" s="83"/>
      <c r="DBE301" s="83"/>
      <c r="DBF301" s="83"/>
      <c r="DBG301" s="83"/>
      <c r="DBH301" s="83"/>
      <c r="DBI301" s="83"/>
      <c r="DBJ301" s="83"/>
      <c r="DBK301" s="83"/>
      <c r="DBL301" s="83"/>
      <c r="DBM301" s="83"/>
      <c r="DBN301" s="83"/>
      <c r="DBO301" s="83"/>
      <c r="DBP301" s="83"/>
      <c r="DBQ301" s="83"/>
      <c r="DBR301" s="83"/>
      <c r="DBS301" s="83"/>
      <c r="DBT301" s="83"/>
      <c r="DBU301" s="83"/>
      <c r="DBV301" s="83"/>
      <c r="DBW301" s="83"/>
      <c r="DBX301" s="83"/>
      <c r="DBY301" s="83"/>
      <c r="DBZ301" s="83"/>
      <c r="DCA301" s="83"/>
      <c r="DCB301" s="83"/>
      <c r="DCC301" s="83"/>
      <c r="DCD301" s="83"/>
      <c r="DCE301" s="83"/>
      <c r="DCF301" s="83"/>
      <c r="DCG301" s="83"/>
      <c r="DCH301" s="83"/>
      <c r="DCI301" s="83"/>
      <c r="DCJ301" s="83"/>
      <c r="DCK301" s="83"/>
      <c r="DCL301" s="83"/>
      <c r="DCM301" s="83"/>
      <c r="DCN301" s="83"/>
      <c r="DCO301" s="83"/>
      <c r="DCP301" s="83"/>
      <c r="DCQ301" s="83"/>
      <c r="DCR301" s="83"/>
      <c r="DCS301" s="83"/>
      <c r="DCT301" s="83"/>
      <c r="DCU301" s="83"/>
      <c r="DCV301" s="83"/>
      <c r="DCW301" s="83"/>
      <c r="DCX301" s="83"/>
      <c r="DCY301" s="83"/>
      <c r="DCZ301" s="83"/>
      <c r="DDA301" s="83"/>
      <c r="DDB301" s="83"/>
      <c r="DDC301" s="83"/>
      <c r="DDD301" s="83"/>
      <c r="DDE301" s="83"/>
      <c r="DDF301" s="83"/>
      <c r="DDG301" s="83"/>
      <c r="DDH301" s="83"/>
      <c r="DDI301" s="83"/>
      <c r="DDJ301" s="83"/>
      <c r="DDK301" s="83"/>
      <c r="DDL301" s="83"/>
      <c r="DDM301" s="83"/>
      <c r="DDN301" s="83"/>
      <c r="DDO301" s="83"/>
      <c r="DDP301" s="83"/>
      <c r="DDQ301" s="83"/>
      <c r="DDR301" s="83"/>
      <c r="DDS301" s="83"/>
      <c r="DDT301" s="83"/>
      <c r="DDU301" s="83"/>
      <c r="DDV301" s="83"/>
      <c r="DDW301" s="83"/>
      <c r="DDX301" s="83"/>
      <c r="DDY301" s="83"/>
      <c r="DDZ301" s="83"/>
      <c r="DEA301" s="83"/>
      <c r="DEB301" s="83"/>
      <c r="DEC301" s="83"/>
      <c r="DED301" s="83"/>
      <c r="DEE301" s="83"/>
      <c r="DEF301" s="83"/>
      <c r="DEG301" s="83"/>
      <c r="DEH301" s="83"/>
      <c r="DEI301" s="83"/>
      <c r="DEJ301" s="83"/>
      <c r="DEK301" s="83"/>
      <c r="DEL301" s="83"/>
      <c r="DEM301" s="83"/>
      <c r="DEN301" s="83"/>
      <c r="DEO301" s="83"/>
      <c r="DEP301" s="83"/>
      <c r="DEQ301" s="83"/>
      <c r="DER301" s="83"/>
      <c r="DES301" s="83"/>
      <c r="DET301" s="83"/>
      <c r="DEU301" s="83"/>
      <c r="DEV301" s="83"/>
      <c r="DEW301" s="83"/>
      <c r="DEX301" s="83"/>
      <c r="DEY301" s="83"/>
      <c r="DEZ301" s="83"/>
      <c r="DFA301" s="83"/>
      <c r="DFB301" s="83"/>
      <c r="DFC301" s="83"/>
      <c r="DFD301" s="83"/>
      <c r="DFE301" s="83"/>
      <c r="DFF301" s="83"/>
      <c r="DFG301" s="83"/>
      <c r="DFH301" s="83"/>
      <c r="DFI301" s="83"/>
      <c r="DFJ301" s="83"/>
      <c r="DFK301" s="83"/>
      <c r="DFL301" s="83"/>
      <c r="DFM301" s="83"/>
      <c r="DFN301" s="83"/>
      <c r="DFO301" s="83"/>
      <c r="DFP301" s="83"/>
      <c r="DFQ301" s="83"/>
      <c r="DFR301" s="83"/>
      <c r="DFS301" s="83"/>
      <c r="DFT301" s="83"/>
      <c r="DFU301" s="83"/>
      <c r="DFV301" s="83"/>
      <c r="DFW301" s="83"/>
      <c r="DFX301" s="83"/>
      <c r="DFY301" s="83"/>
      <c r="DFZ301" s="83"/>
      <c r="DGA301" s="83"/>
      <c r="DGB301" s="83"/>
      <c r="DGC301" s="83"/>
      <c r="DGD301" s="83"/>
      <c r="DGE301" s="83"/>
      <c r="DGF301" s="83"/>
      <c r="DGG301" s="83"/>
      <c r="DGH301" s="83"/>
      <c r="DGI301" s="83"/>
      <c r="DGJ301" s="83"/>
      <c r="DGK301" s="83"/>
      <c r="DGL301" s="83"/>
      <c r="DGM301" s="83"/>
      <c r="DGN301" s="83"/>
      <c r="DGO301" s="83"/>
      <c r="DGP301" s="83"/>
      <c r="DGQ301" s="83"/>
      <c r="DGR301" s="83"/>
      <c r="DGS301" s="83"/>
      <c r="DGT301" s="83"/>
      <c r="DGU301" s="83"/>
      <c r="DGV301" s="83"/>
      <c r="DGW301" s="83"/>
      <c r="DGX301" s="83"/>
      <c r="DGY301" s="83"/>
      <c r="DGZ301" s="83"/>
      <c r="DHA301" s="83"/>
      <c r="DHB301" s="83"/>
      <c r="DHC301" s="83"/>
      <c r="DHD301" s="83"/>
      <c r="DHE301" s="83"/>
      <c r="DHF301" s="83"/>
      <c r="DHG301" s="83"/>
      <c r="DHH301" s="83"/>
      <c r="DHI301" s="83"/>
      <c r="DHJ301" s="83"/>
      <c r="DHK301" s="83"/>
      <c r="DHL301" s="83"/>
      <c r="DHM301" s="83"/>
      <c r="DHN301" s="83"/>
      <c r="DHO301" s="83"/>
      <c r="DHP301" s="83"/>
      <c r="DHQ301" s="83"/>
      <c r="DHR301" s="83"/>
      <c r="DHS301" s="83"/>
      <c r="DHT301" s="83"/>
      <c r="DHU301" s="83"/>
      <c r="DHV301" s="83"/>
      <c r="DHW301" s="83"/>
      <c r="DHX301" s="83"/>
      <c r="DHY301" s="83"/>
      <c r="DHZ301" s="83"/>
      <c r="DIA301" s="83"/>
      <c r="DIB301" s="83"/>
      <c r="DIC301" s="83"/>
      <c r="DID301" s="83"/>
      <c r="DIE301" s="83"/>
      <c r="DIF301" s="83"/>
      <c r="DIG301" s="83"/>
      <c r="DIH301" s="83"/>
      <c r="DII301" s="83"/>
      <c r="DIJ301" s="83"/>
      <c r="DIK301" s="83"/>
      <c r="DIL301" s="83"/>
      <c r="DIM301" s="83"/>
      <c r="DIN301" s="83"/>
      <c r="DIO301" s="83"/>
      <c r="DIP301" s="83"/>
      <c r="DIQ301" s="83"/>
      <c r="DIR301" s="83"/>
      <c r="DIS301" s="83"/>
      <c r="DIT301" s="83"/>
      <c r="DIU301" s="83"/>
      <c r="DIV301" s="83"/>
      <c r="DIW301" s="83"/>
      <c r="DIX301" s="83"/>
      <c r="DIY301" s="83"/>
      <c r="DIZ301" s="83"/>
      <c r="DJA301" s="83"/>
      <c r="DJB301" s="83"/>
      <c r="DJC301" s="83"/>
      <c r="DJD301" s="83"/>
      <c r="DJE301" s="83"/>
      <c r="DJF301" s="83"/>
      <c r="DJG301" s="83"/>
      <c r="DJH301" s="83"/>
      <c r="DJI301" s="83"/>
      <c r="DJJ301" s="83"/>
      <c r="DJK301" s="83"/>
      <c r="DJL301" s="83"/>
      <c r="DJM301" s="83"/>
      <c r="DJN301" s="83"/>
      <c r="DJO301" s="83"/>
      <c r="DJP301" s="83"/>
      <c r="DJQ301" s="83"/>
      <c r="DJR301" s="83"/>
      <c r="DJS301" s="83"/>
      <c r="DJT301" s="83"/>
      <c r="DJU301" s="83"/>
      <c r="DJV301" s="83"/>
      <c r="DJW301" s="83"/>
      <c r="DJX301" s="83"/>
      <c r="DJY301" s="83"/>
      <c r="DJZ301" s="83"/>
      <c r="DKA301" s="83"/>
      <c r="DKB301" s="83"/>
      <c r="DKC301" s="83"/>
      <c r="DKD301" s="83"/>
      <c r="DKE301" s="83"/>
      <c r="DKF301" s="83"/>
      <c r="DKG301" s="83"/>
      <c r="DKH301" s="83"/>
      <c r="DKI301" s="83"/>
      <c r="DKJ301" s="83"/>
      <c r="DKK301" s="83"/>
      <c r="DKL301" s="83"/>
      <c r="DKM301" s="83"/>
      <c r="DKN301" s="83"/>
      <c r="DKO301" s="83"/>
      <c r="DKP301" s="83"/>
      <c r="DKQ301" s="83"/>
      <c r="DKR301" s="83"/>
      <c r="DKS301" s="83"/>
      <c r="DKT301" s="83"/>
      <c r="DKU301" s="83"/>
      <c r="DKV301" s="83"/>
      <c r="DKW301" s="83"/>
      <c r="DKX301" s="83"/>
      <c r="DKY301" s="83"/>
      <c r="DKZ301" s="83"/>
      <c r="DLA301" s="83"/>
      <c r="DLB301" s="83"/>
      <c r="DLC301" s="83"/>
      <c r="DLD301" s="83"/>
      <c r="DLE301" s="83"/>
      <c r="DLF301" s="83"/>
      <c r="DLG301" s="83"/>
      <c r="DLH301" s="83"/>
      <c r="DLI301" s="83"/>
      <c r="DLJ301" s="83"/>
      <c r="DLK301" s="83"/>
      <c r="DLL301" s="83"/>
      <c r="DLM301" s="83"/>
      <c r="DLN301" s="83"/>
      <c r="DLO301" s="83"/>
      <c r="DLP301" s="83"/>
      <c r="DLQ301" s="83"/>
      <c r="DLR301" s="83"/>
      <c r="DLS301" s="83"/>
      <c r="DLT301" s="83"/>
      <c r="DLU301" s="83"/>
      <c r="DLV301" s="83"/>
      <c r="DLW301" s="83"/>
      <c r="DLX301" s="83"/>
      <c r="DLY301" s="83"/>
      <c r="DLZ301" s="83"/>
      <c r="DMA301" s="83"/>
      <c r="DMB301" s="83"/>
      <c r="DMC301" s="83"/>
      <c r="DMD301" s="83"/>
      <c r="DME301" s="83"/>
      <c r="DMF301" s="83"/>
      <c r="DMG301" s="83"/>
      <c r="DMH301" s="83"/>
      <c r="DMI301" s="83"/>
      <c r="DMJ301" s="83"/>
      <c r="DMK301" s="83"/>
      <c r="DML301" s="83"/>
      <c r="DMM301" s="83"/>
      <c r="DMN301" s="83"/>
      <c r="DMO301" s="83"/>
      <c r="DMP301" s="83"/>
      <c r="DMQ301" s="83"/>
      <c r="DMR301" s="83"/>
      <c r="DMS301" s="83"/>
      <c r="DMT301" s="83"/>
      <c r="DMU301" s="83"/>
      <c r="DMV301" s="83"/>
      <c r="DMW301" s="83"/>
      <c r="DMX301" s="83"/>
      <c r="DMY301" s="83"/>
      <c r="DMZ301" s="83"/>
      <c r="DNA301" s="83"/>
      <c r="DNB301" s="83"/>
      <c r="DNC301" s="83"/>
      <c r="DND301" s="83"/>
      <c r="DNE301" s="83"/>
      <c r="DNF301" s="83"/>
      <c r="DNG301" s="83"/>
      <c r="DNH301" s="83"/>
      <c r="DNI301" s="83"/>
      <c r="DNJ301" s="83"/>
      <c r="DNK301" s="83"/>
      <c r="DNL301" s="83"/>
      <c r="DNM301" s="83"/>
      <c r="DNN301" s="83"/>
      <c r="DNO301" s="83"/>
      <c r="DNP301" s="83"/>
      <c r="DNQ301" s="83"/>
      <c r="DNR301" s="83"/>
      <c r="DNS301" s="83"/>
      <c r="DNT301" s="83"/>
      <c r="DNU301" s="83"/>
      <c r="DNV301" s="83"/>
      <c r="DNW301" s="83"/>
      <c r="DNX301" s="83"/>
      <c r="DNY301" s="83"/>
      <c r="DNZ301" s="83"/>
      <c r="DOA301" s="83"/>
      <c r="DOB301" s="83"/>
      <c r="DOC301" s="83"/>
      <c r="DOD301" s="83"/>
      <c r="DOE301" s="83"/>
      <c r="DOF301" s="83"/>
      <c r="DOG301" s="83"/>
      <c r="DOH301" s="83"/>
      <c r="DOI301" s="83"/>
      <c r="DOJ301" s="83"/>
      <c r="DOK301" s="83"/>
      <c r="DOL301" s="83"/>
      <c r="DOM301" s="83"/>
      <c r="DON301" s="83"/>
      <c r="DOO301" s="83"/>
      <c r="DOP301" s="83"/>
      <c r="DOQ301" s="83"/>
      <c r="DOR301" s="83"/>
      <c r="DOS301" s="83"/>
      <c r="DOT301" s="83"/>
      <c r="DOU301" s="83"/>
      <c r="DOV301" s="83"/>
      <c r="DOW301" s="83"/>
      <c r="DOX301" s="83"/>
      <c r="DOY301" s="83"/>
      <c r="DOZ301" s="83"/>
      <c r="DPA301" s="83"/>
      <c r="DPB301" s="83"/>
      <c r="DPC301" s="83"/>
      <c r="DPD301" s="83"/>
      <c r="DPE301" s="83"/>
      <c r="DPF301" s="83"/>
      <c r="DPG301" s="83"/>
      <c r="DPH301" s="83"/>
      <c r="DPI301" s="83"/>
      <c r="DPJ301" s="83"/>
      <c r="DPK301" s="83"/>
      <c r="DPL301" s="83"/>
      <c r="DPM301" s="83"/>
      <c r="DPN301" s="83"/>
      <c r="DPO301" s="83"/>
      <c r="DPP301" s="83"/>
      <c r="DPQ301" s="83"/>
      <c r="DPR301" s="83"/>
      <c r="DPS301" s="83"/>
      <c r="DPT301" s="83"/>
      <c r="DPU301" s="83"/>
      <c r="DPV301" s="83"/>
      <c r="DPW301" s="83"/>
      <c r="DPX301" s="83"/>
      <c r="DPY301" s="83"/>
      <c r="DPZ301" s="83"/>
      <c r="DQA301" s="83"/>
      <c r="DQB301" s="83"/>
      <c r="DQC301" s="83"/>
      <c r="DQD301" s="83"/>
      <c r="DQE301" s="83"/>
      <c r="DQF301" s="83"/>
      <c r="DQG301" s="83"/>
      <c r="DQH301" s="83"/>
      <c r="DQI301" s="83"/>
      <c r="DQJ301" s="83"/>
      <c r="DQK301" s="83"/>
      <c r="DQL301" s="83"/>
      <c r="DQM301" s="83"/>
      <c r="DQN301" s="83"/>
      <c r="DQO301" s="83"/>
      <c r="DQP301" s="83"/>
      <c r="DQQ301" s="83"/>
      <c r="DQR301" s="83"/>
      <c r="DQS301" s="83"/>
      <c r="DQT301" s="83"/>
      <c r="DQU301" s="83"/>
      <c r="DQV301" s="83"/>
      <c r="DQW301" s="83"/>
      <c r="DQX301" s="83"/>
      <c r="DQY301" s="83"/>
      <c r="DQZ301" s="83"/>
      <c r="DRA301" s="83"/>
      <c r="DRB301" s="83"/>
      <c r="DRC301" s="83"/>
      <c r="DRD301" s="83"/>
      <c r="DRE301" s="83"/>
      <c r="DRF301" s="83"/>
      <c r="DRG301" s="83"/>
      <c r="DRH301" s="83"/>
      <c r="DRI301" s="83"/>
      <c r="DRJ301" s="83"/>
      <c r="DRK301" s="83"/>
      <c r="DRL301" s="83"/>
      <c r="DRM301" s="83"/>
      <c r="DRN301" s="83"/>
      <c r="DRO301" s="83"/>
      <c r="DRP301" s="83"/>
      <c r="DRQ301" s="83"/>
      <c r="DRR301" s="83"/>
      <c r="DRS301" s="83"/>
      <c r="DRT301" s="83"/>
      <c r="DRU301" s="83"/>
      <c r="DRV301" s="83"/>
      <c r="DRW301" s="83"/>
      <c r="DRX301" s="83"/>
      <c r="DRY301" s="83"/>
      <c r="DRZ301" s="83"/>
      <c r="DSA301" s="83"/>
      <c r="DSB301" s="83"/>
      <c r="DSC301" s="83"/>
      <c r="DSD301" s="83"/>
      <c r="DSE301" s="83"/>
      <c r="DSF301" s="83"/>
      <c r="DSG301" s="83"/>
      <c r="DSH301" s="83"/>
      <c r="DSI301" s="83"/>
      <c r="DSJ301" s="83"/>
      <c r="DSK301" s="83"/>
      <c r="DSL301" s="83"/>
      <c r="DSM301" s="83"/>
      <c r="DSN301" s="83"/>
      <c r="DSO301" s="83"/>
      <c r="DSP301" s="83"/>
      <c r="DSQ301" s="83"/>
      <c r="DSR301" s="83"/>
      <c r="DSS301" s="83"/>
      <c r="DST301" s="83"/>
      <c r="DSU301" s="83"/>
      <c r="DSV301" s="83"/>
      <c r="DSW301" s="83"/>
      <c r="DSX301" s="83"/>
      <c r="DSY301" s="83"/>
      <c r="DSZ301" s="83"/>
      <c r="DTA301" s="83"/>
      <c r="DTB301" s="83"/>
      <c r="DTC301" s="83"/>
      <c r="DTD301" s="83"/>
      <c r="DTE301" s="83"/>
      <c r="DTF301" s="83"/>
      <c r="DTG301" s="83"/>
      <c r="DTH301" s="83"/>
      <c r="DTI301" s="83"/>
      <c r="DTJ301" s="83"/>
      <c r="DTK301" s="83"/>
      <c r="DTL301" s="83"/>
      <c r="DTM301" s="83"/>
      <c r="DTN301" s="83"/>
      <c r="DTO301" s="83"/>
      <c r="DTP301" s="83"/>
      <c r="DTQ301" s="83"/>
      <c r="DTR301" s="83"/>
      <c r="DTS301" s="83"/>
      <c r="DTT301" s="83"/>
      <c r="DTU301" s="83"/>
      <c r="DTV301" s="83"/>
      <c r="DTW301" s="83"/>
      <c r="DTX301" s="83"/>
      <c r="DTY301" s="83"/>
      <c r="DTZ301" s="83"/>
      <c r="DUA301" s="83"/>
      <c r="DUB301" s="83"/>
      <c r="DUC301" s="83"/>
      <c r="DUD301" s="83"/>
      <c r="DUE301" s="83"/>
      <c r="DUF301" s="83"/>
      <c r="DUG301" s="83"/>
      <c r="DUH301" s="83"/>
      <c r="DUI301" s="83"/>
      <c r="DUJ301" s="83"/>
      <c r="DUK301" s="83"/>
      <c r="DUL301" s="83"/>
      <c r="DUM301" s="83"/>
      <c r="DUN301" s="83"/>
      <c r="DUO301" s="83"/>
      <c r="DUP301" s="83"/>
      <c r="DUQ301" s="83"/>
      <c r="DUR301" s="83"/>
      <c r="DUS301" s="83"/>
      <c r="DUT301" s="83"/>
      <c r="DUU301" s="83"/>
      <c r="DUV301" s="83"/>
      <c r="DUW301" s="83"/>
      <c r="DUX301" s="83"/>
      <c r="DUY301" s="83"/>
      <c r="DUZ301" s="83"/>
      <c r="DVA301" s="83"/>
      <c r="DVB301" s="83"/>
      <c r="DVC301" s="83"/>
      <c r="DVD301" s="83"/>
      <c r="DVE301" s="83"/>
      <c r="DVF301" s="83"/>
      <c r="DVG301" s="83"/>
      <c r="DVH301" s="83"/>
      <c r="DVI301" s="83"/>
      <c r="DVJ301" s="83"/>
      <c r="DVK301" s="83"/>
      <c r="DVL301" s="83"/>
      <c r="DVM301" s="83"/>
      <c r="DVN301" s="83"/>
      <c r="DVO301" s="83"/>
      <c r="DVP301" s="83"/>
      <c r="DVQ301" s="83"/>
      <c r="DVR301" s="83"/>
      <c r="DVS301" s="83"/>
      <c r="DVT301" s="83"/>
      <c r="DVU301" s="83"/>
      <c r="DVV301" s="83"/>
      <c r="DVW301" s="83"/>
      <c r="DVX301" s="83"/>
      <c r="DVY301" s="83"/>
      <c r="DVZ301" s="83"/>
      <c r="DWA301" s="83"/>
      <c r="DWB301" s="83"/>
      <c r="DWC301" s="83"/>
      <c r="DWD301" s="83"/>
      <c r="DWE301" s="83"/>
      <c r="DWF301" s="83"/>
      <c r="DWG301" s="83"/>
      <c r="DWH301" s="83"/>
      <c r="DWI301" s="83"/>
      <c r="DWJ301" s="83"/>
      <c r="DWK301" s="83"/>
      <c r="DWL301" s="83"/>
      <c r="DWM301" s="83"/>
      <c r="DWN301" s="83"/>
      <c r="DWO301" s="83"/>
      <c r="DWP301" s="83"/>
      <c r="DWQ301" s="83"/>
      <c r="DWR301" s="83"/>
      <c r="DWS301" s="83"/>
      <c r="DWT301" s="83"/>
      <c r="DWU301" s="83"/>
      <c r="DWV301" s="83"/>
      <c r="DWW301" s="83"/>
      <c r="DWX301" s="83"/>
      <c r="DWY301" s="83"/>
      <c r="DWZ301" s="83"/>
      <c r="DXA301" s="83"/>
      <c r="DXB301" s="83"/>
      <c r="DXC301" s="83"/>
      <c r="DXD301" s="83"/>
      <c r="DXE301" s="83"/>
      <c r="DXF301" s="83"/>
      <c r="DXG301" s="83"/>
      <c r="DXH301" s="83"/>
      <c r="DXI301" s="83"/>
      <c r="DXJ301" s="83"/>
      <c r="DXK301" s="83"/>
      <c r="DXL301" s="83"/>
      <c r="DXM301" s="83"/>
      <c r="DXN301" s="83"/>
      <c r="DXO301" s="83"/>
      <c r="DXP301" s="83"/>
      <c r="DXQ301" s="83"/>
      <c r="DXR301" s="83"/>
      <c r="DXS301" s="83"/>
      <c r="DXT301" s="83"/>
      <c r="DXU301" s="83"/>
      <c r="DXV301" s="83"/>
      <c r="DXW301" s="83"/>
      <c r="DXX301" s="83"/>
      <c r="DXY301" s="83"/>
      <c r="DXZ301" s="83"/>
      <c r="DYA301" s="83"/>
      <c r="DYB301" s="83"/>
      <c r="DYC301" s="83"/>
      <c r="DYD301" s="83"/>
      <c r="DYE301" s="83"/>
      <c r="DYF301" s="83"/>
      <c r="DYG301" s="83"/>
      <c r="DYH301" s="83"/>
      <c r="DYI301" s="83"/>
      <c r="DYJ301" s="83"/>
      <c r="DYK301" s="83"/>
      <c r="DYL301" s="83"/>
      <c r="DYM301" s="83"/>
      <c r="DYN301" s="83"/>
      <c r="DYO301" s="83"/>
      <c r="DYP301" s="83"/>
      <c r="DYQ301" s="83"/>
      <c r="DYR301" s="83"/>
      <c r="DYS301" s="83"/>
      <c r="DYT301" s="83"/>
      <c r="DYU301" s="83"/>
      <c r="DYV301" s="83"/>
      <c r="DYW301" s="83"/>
      <c r="DYX301" s="83"/>
      <c r="DYY301" s="83"/>
      <c r="DYZ301" s="83"/>
      <c r="DZA301" s="83"/>
      <c r="DZB301" s="83"/>
      <c r="DZC301" s="83"/>
      <c r="DZD301" s="83"/>
      <c r="DZE301" s="83"/>
      <c r="DZF301" s="83"/>
      <c r="DZG301" s="83"/>
      <c r="DZH301" s="83"/>
      <c r="DZI301" s="83"/>
      <c r="DZJ301" s="83"/>
      <c r="DZK301" s="83"/>
      <c r="DZL301" s="83"/>
      <c r="DZM301" s="83"/>
      <c r="DZN301" s="83"/>
      <c r="DZO301" s="83"/>
      <c r="DZP301" s="83"/>
      <c r="DZQ301" s="83"/>
      <c r="DZR301" s="83"/>
      <c r="DZS301" s="83"/>
      <c r="DZT301" s="83"/>
      <c r="DZU301" s="83"/>
      <c r="DZV301" s="83"/>
      <c r="DZW301" s="83"/>
      <c r="DZX301" s="83"/>
      <c r="DZY301" s="83"/>
      <c r="DZZ301" s="83"/>
      <c r="EAA301" s="83"/>
      <c r="EAB301" s="83"/>
      <c r="EAC301" s="83"/>
      <c r="EAD301" s="83"/>
      <c r="EAE301" s="83"/>
      <c r="EAF301" s="83"/>
      <c r="EAG301" s="83"/>
      <c r="EAH301" s="83"/>
      <c r="EAI301" s="83"/>
      <c r="EAJ301" s="83"/>
      <c r="EAK301" s="83"/>
      <c r="EAL301" s="83"/>
      <c r="EAM301" s="83"/>
      <c r="EAN301" s="83"/>
      <c r="EAO301" s="83"/>
      <c r="EAP301" s="83"/>
      <c r="EAQ301" s="83"/>
      <c r="EAR301" s="83"/>
      <c r="EAS301" s="83"/>
      <c r="EAT301" s="83"/>
      <c r="EAU301" s="83"/>
      <c r="EAV301" s="83"/>
      <c r="EAW301" s="83"/>
      <c r="EAX301" s="83"/>
      <c r="EAY301" s="83"/>
      <c r="EAZ301" s="83"/>
      <c r="EBA301" s="83"/>
      <c r="EBB301" s="83"/>
      <c r="EBC301" s="83"/>
      <c r="EBD301" s="83"/>
      <c r="EBE301" s="83"/>
      <c r="EBF301" s="83"/>
      <c r="EBG301" s="83"/>
      <c r="EBH301" s="83"/>
      <c r="EBI301" s="83"/>
      <c r="EBJ301" s="83"/>
      <c r="EBK301" s="83"/>
      <c r="EBL301" s="83"/>
      <c r="EBM301" s="83"/>
      <c r="EBN301" s="83"/>
      <c r="EBO301" s="83"/>
      <c r="EBP301" s="83"/>
      <c r="EBQ301" s="83"/>
      <c r="EBR301" s="83"/>
      <c r="EBS301" s="83"/>
      <c r="EBT301" s="83"/>
      <c r="EBU301" s="83"/>
      <c r="EBV301" s="83"/>
      <c r="EBW301" s="83"/>
      <c r="EBX301" s="83"/>
      <c r="EBY301" s="83"/>
      <c r="EBZ301" s="83"/>
      <c r="ECA301" s="83"/>
      <c r="ECB301" s="83"/>
      <c r="ECC301" s="83"/>
      <c r="ECD301" s="83"/>
      <c r="ECE301" s="83"/>
      <c r="ECF301" s="83"/>
      <c r="ECG301" s="83"/>
      <c r="ECH301" s="83"/>
      <c r="ECI301" s="83"/>
      <c r="ECJ301" s="83"/>
      <c r="ECK301" s="83"/>
      <c r="ECL301" s="83"/>
      <c r="ECM301" s="83"/>
      <c r="ECN301" s="83"/>
      <c r="ECO301" s="83"/>
      <c r="ECP301" s="83"/>
      <c r="ECQ301" s="83"/>
      <c r="ECR301" s="83"/>
      <c r="ECS301" s="83"/>
      <c r="ECT301" s="83"/>
      <c r="ECU301" s="83"/>
      <c r="ECV301" s="83"/>
      <c r="ECW301" s="83"/>
      <c r="ECX301" s="83"/>
      <c r="ECY301" s="83"/>
      <c r="ECZ301" s="83"/>
      <c r="EDA301" s="83"/>
      <c r="EDB301" s="83"/>
      <c r="EDC301" s="83"/>
      <c r="EDD301" s="83"/>
      <c r="EDE301" s="83"/>
      <c r="EDF301" s="83"/>
      <c r="EDG301" s="83"/>
      <c r="EDH301" s="83"/>
      <c r="EDI301" s="83"/>
      <c r="EDJ301" s="83"/>
      <c r="EDK301" s="83"/>
      <c r="EDL301" s="83"/>
      <c r="EDM301" s="83"/>
      <c r="EDN301" s="83"/>
      <c r="EDO301" s="83"/>
      <c r="EDP301" s="83"/>
      <c r="EDQ301" s="83"/>
      <c r="EDR301" s="83"/>
      <c r="EDS301" s="83"/>
      <c r="EDT301" s="83"/>
      <c r="EDU301" s="83"/>
      <c r="EDV301" s="83"/>
      <c r="EDW301" s="83"/>
      <c r="EDX301" s="83"/>
      <c r="EDY301" s="83"/>
      <c r="EDZ301" s="83"/>
      <c r="EEA301" s="83"/>
      <c r="EEB301" s="83"/>
      <c r="EEC301" s="83"/>
      <c r="EED301" s="83"/>
      <c r="EEE301" s="83"/>
      <c r="EEF301" s="83"/>
      <c r="EEG301" s="83"/>
      <c r="EEH301" s="83"/>
      <c r="EEI301" s="83"/>
      <c r="EEJ301" s="83"/>
      <c r="EEK301" s="83"/>
      <c r="EEL301" s="83"/>
      <c r="EEM301" s="83"/>
      <c r="EEN301" s="83"/>
      <c r="EEO301" s="83"/>
      <c r="EEP301" s="83"/>
      <c r="EEQ301" s="83"/>
      <c r="EER301" s="83"/>
      <c r="EES301" s="83"/>
      <c r="EET301" s="83"/>
      <c r="EEU301" s="83"/>
      <c r="EEV301" s="83"/>
      <c r="EEW301" s="83"/>
      <c r="EEX301" s="83"/>
      <c r="EEY301" s="83"/>
      <c r="EEZ301" s="83"/>
      <c r="EFA301" s="83"/>
      <c r="EFB301" s="83"/>
      <c r="EFC301" s="83"/>
      <c r="EFD301" s="83"/>
      <c r="EFE301" s="83"/>
      <c r="EFF301" s="83"/>
      <c r="EFG301" s="83"/>
      <c r="EFH301" s="83"/>
      <c r="EFI301" s="83"/>
      <c r="EFJ301" s="83"/>
      <c r="EFK301" s="83"/>
      <c r="EFL301" s="83"/>
      <c r="EFM301" s="83"/>
      <c r="EFN301" s="83"/>
      <c r="EFO301" s="83"/>
      <c r="EFP301" s="83"/>
      <c r="EFQ301" s="83"/>
      <c r="EFR301" s="83"/>
      <c r="EFS301" s="83"/>
      <c r="EFT301" s="83"/>
      <c r="EFU301" s="83"/>
      <c r="EFV301" s="83"/>
      <c r="EFW301" s="83"/>
      <c r="EFX301" s="83"/>
      <c r="EFY301" s="83"/>
      <c r="EFZ301" s="83"/>
      <c r="EGA301" s="83"/>
      <c r="EGB301" s="83"/>
      <c r="EGC301" s="83"/>
      <c r="EGD301" s="83"/>
      <c r="EGE301" s="83"/>
      <c r="EGF301" s="83"/>
      <c r="EGG301" s="83"/>
      <c r="EGH301" s="83"/>
      <c r="EGI301" s="83"/>
      <c r="EGJ301" s="83"/>
      <c r="EGK301" s="83"/>
      <c r="EGL301" s="83"/>
      <c r="EGM301" s="83"/>
      <c r="EGN301" s="83"/>
      <c r="EGO301" s="83"/>
      <c r="EGP301" s="83"/>
      <c r="EGQ301" s="83"/>
      <c r="EGR301" s="83"/>
      <c r="EGS301" s="83"/>
      <c r="EGT301" s="83"/>
      <c r="EGU301" s="83"/>
      <c r="EGV301" s="83"/>
      <c r="EGW301" s="83"/>
      <c r="EGX301" s="83"/>
      <c r="EGY301" s="83"/>
      <c r="EGZ301" s="83"/>
      <c r="EHA301" s="83"/>
      <c r="EHB301" s="83"/>
      <c r="EHC301" s="83"/>
      <c r="EHD301" s="83"/>
      <c r="EHE301" s="83"/>
      <c r="EHF301" s="83"/>
      <c r="EHG301" s="83"/>
      <c r="EHH301" s="83"/>
      <c r="EHI301" s="83"/>
      <c r="EHJ301" s="83"/>
      <c r="EHK301" s="83"/>
      <c r="EHL301" s="83"/>
      <c r="EHM301" s="83"/>
      <c r="EHN301" s="83"/>
      <c r="EHO301" s="83"/>
      <c r="EHP301" s="83"/>
      <c r="EHQ301" s="83"/>
      <c r="EHR301" s="83"/>
      <c r="EHS301" s="83"/>
      <c r="EHT301" s="83"/>
      <c r="EHU301" s="83"/>
      <c r="EHV301" s="83"/>
      <c r="EHW301" s="83"/>
      <c r="EHX301" s="83"/>
      <c r="EHY301" s="83"/>
      <c r="EHZ301" s="83"/>
      <c r="EIA301" s="83"/>
      <c r="EIB301" s="83"/>
      <c r="EIC301" s="83"/>
      <c r="EID301" s="83"/>
      <c r="EIE301" s="83"/>
      <c r="EIF301" s="83"/>
      <c r="EIG301" s="83"/>
      <c r="EIH301" s="83"/>
      <c r="EII301" s="83"/>
      <c r="EIJ301" s="83"/>
      <c r="EIK301" s="83"/>
      <c r="EIL301" s="83"/>
      <c r="EIM301" s="83"/>
      <c r="EIN301" s="83"/>
    </row>
    <row r="302" spans="1:3628" s="28" customFormat="1" x14ac:dyDescent="0.25">
      <c r="A302" s="149" t="s">
        <v>208</v>
      </c>
      <c r="B302" s="150"/>
      <c r="C302" s="150"/>
      <c r="D302" s="151"/>
      <c r="E302" s="150"/>
      <c r="F302" s="150"/>
      <c r="G302" s="150"/>
      <c r="H302" s="152"/>
      <c r="I302" s="150"/>
      <c r="J302" s="150"/>
      <c r="K302" s="150"/>
      <c r="L302" s="49"/>
    </row>
    <row r="303" spans="1:3628" customFormat="1" x14ac:dyDescent="0.25">
      <c r="A303" s="136" t="s">
        <v>209</v>
      </c>
      <c r="B303" s="118">
        <v>0</v>
      </c>
      <c r="C303" s="118"/>
      <c r="D303" s="119"/>
      <c r="E303" s="50">
        <v>0</v>
      </c>
      <c r="F303" s="118"/>
      <c r="G303" s="95">
        <v>3000</v>
      </c>
      <c r="H303" s="49"/>
      <c r="I303" s="50"/>
      <c r="J303" s="118"/>
      <c r="K303" s="95"/>
      <c r="L303" s="49"/>
    </row>
    <row r="304" spans="1:3628" customFormat="1" x14ac:dyDescent="0.25">
      <c r="A304" s="29" t="s">
        <v>171</v>
      </c>
      <c r="B304" s="50"/>
      <c r="C304" s="50"/>
      <c r="D304" s="51"/>
      <c r="E304" s="50"/>
      <c r="F304" s="50"/>
      <c r="G304" s="50"/>
      <c r="H304" s="49"/>
      <c r="I304" s="50">
        <v>0</v>
      </c>
      <c r="J304" s="50">
        <v>0</v>
      </c>
      <c r="K304" s="50"/>
      <c r="L304" s="49"/>
    </row>
    <row r="305" spans="1:3628" customFormat="1" ht="18.75" thickBot="1" x14ac:dyDescent="0.3">
      <c r="A305" s="63"/>
      <c r="B305" s="56"/>
      <c r="C305" s="56"/>
      <c r="D305" s="78"/>
      <c r="E305" s="56"/>
      <c r="F305" s="56"/>
      <c r="G305" s="56"/>
      <c r="H305" s="49"/>
      <c r="I305" s="56"/>
      <c r="J305" s="56"/>
      <c r="K305" s="56"/>
      <c r="L305" s="49"/>
    </row>
    <row r="306" spans="1:3628" s="103" customFormat="1" ht="19.5" thickTop="1" thickBot="1" x14ac:dyDescent="0.3">
      <c r="A306" s="101" t="s">
        <v>305</v>
      </c>
      <c r="B306" s="102">
        <f>SUM(B303:B305)</f>
        <v>0</v>
      </c>
      <c r="C306" s="102">
        <f>SUM(C303:C305)</f>
        <v>0</v>
      </c>
      <c r="D306" s="102">
        <f t="shared" ref="D306" si="43">SUM(D304:D305)</f>
        <v>0</v>
      </c>
      <c r="E306" s="102">
        <f>SUM(E303:E305)</f>
        <v>0</v>
      </c>
      <c r="F306" s="102">
        <f>SUM(F303:F305)</f>
        <v>0</v>
      </c>
      <c r="G306" s="102">
        <f>G303+E306-F306</f>
        <v>3000</v>
      </c>
      <c r="H306" s="102">
        <v>0</v>
      </c>
      <c r="I306" s="102">
        <f t="shared" ref="I306" si="44">SUM(I304:I305)</f>
        <v>0</v>
      </c>
      <c r="J306" s="102">
        <f t="shared" ref="J306" si="45">SUM(J304:J305)</f>
        <v>0</v>
      </c>
      <c r="K306" s="102">
        <f>G306+I306-J306</f>
        <v>3000</v>
      </c>
      <c r="L306" s="82">
        <f>I306-J306</f>
        <v>0</v>
      </c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  <c r="EN306" s="83"/>
      <c r="EO306" s="83"/>
      <c r="EP306" s="83"/>
      <c r="EQ306" s="83"/>
      <c r="ER306" s="83"/>
      <c r="ES306" s="83"/>
      <c r="ET306" s="83"/>
      <c r="EU306" s="83"/>
      <c r="EV306" s="83"/>
      <c r="EW306" s="83"/>
      <c r="EX306" s="83"/>
      <c r="EY306" s="83"/>
      <c r="EZ306" s="83"/>
      <c r="FA306" s="83"/>
      <c r="FB306" s="83"/>
      <c r="FC306" s="83"/>
      <c r="FD306" s="83"/>
      <c r="FE306" s="83"/>
      <c r="FF306" s="83"/>
      <c r="FG306" s="83"/>
      <c r="FH306" s="83"/>
      <c r="FI306" s="83"/>
      <c r="FJ306" s="83"/>
      <c r="FK306" s="83"/>
      <c r="FL306" s="83"/>
      <c r="FM306" s="83"/>
      <c r="FN306" s="83"/>
      <c r="FO306" s="83"/>
      <c r="FP306" s="83"/>
      <c r="FQ306" s="83"/>
      <c r="FR306" s="83"/>
      <c r="FS306" s="83"/>
      <c r="FT306" s="83"/>
      <c r="FU306" s="83"/>
      <c r="FV306" s="83"/>
      <c r="FW306" s="83"/>
      <c r="FX306" s="83"/>
      <c r="FY306" s="83"/>
      <c r="FZ306" s="83"/>
      <c r="GA306" s="83"/>
      <c r="GB306" s="83"/>
      <c r="GC306" s="83"/>
      <c r="GD306" s="83"/>
      <c r="GE306" s="83"/>
      <c r="GF306" s="83"/>
      <c r="GG306" s="83"/>
      <c r="GH306" s="83"/>
      <c r="GI306" s="83"/>
      <c r="GJ306" s="83"/>
      <c r="GK306" s="83"/>
      <c r="GL306" s="83"/>
      <c r="GM306" s="83"/>
      <c r="GN306" s="83"/>
      <c r="GO306" s="83"/>
      <c r="GP306" s="83"/>
      <c r="GQ306" s="83"/>
      <c r="GR306" s="83"/>
      <c r="GS306" s="83"/>
      <c r="GT306" s="83"/>
      <c r="GU306" s="83"/>
      <c r="GV306" s="83"/>
      <c r="GW306" s="83"/>
      <c r="GX306" s="83"/>
      <c r="GY306" s="83"/>
      <c r="GZ306" s="83"/>
      <c r="HA306" s="83"/>
      <c r="HB306" s="83"/>
      <c r="HC306" s="83"/>
      <c r="HD306" s="83"/>
      <c r="HE306" s="83"/>
      <c r="HF306" s="83"/>
      <c r="HG306" s="83"/>
      <c r="HH306" s="83"/>
      <c r="HI306" s="83"/>
      <c r="HJ306" s="83"/>
      <c r="HK306" s="83"/>
      <c r="HL306" s="83"/>
      <c r="HM306" s="83"/>
      <c r="HN306" s="83"/>
      <c r="HO306" s="83"/>
      <c r="HP306" s="83"/>
      <c r="HQ306" s="83"/>
      <c r="HR306" s="83"/>
      <c r="HS306" s="83"/>
      <c r="HT306" s="83"/>
      <c r="HU306" s="83"/>
      <c r="HV306" s="83"/>
      <c r="HW306" s="83"/>
      <c r="HX306" s="83"/>
      <c r="HY306" s="83"/>
      <c r="HZ306" s="83"/>
      <c r="IA306" s="83"/>
      <c r="IB306" s="83"/>
      <c r="IC306" s="83"/>
      <c r="ID306" s="83"/>
      <c r="IE306" s="83"/>
      <c r="IF306" s="83"/>
      <c r="IG306" s="83"/>
      <c r="IH306" s="83"/>
      <c r="II306" s="83"/>
      <c r="IJ306" s="83"/>
      <c r="IK306" s="83"/>
      <c r="IL306" s="83"/>
      <c r="IM306" s="83"/>
      <c r="IN306" s="83"/>
      <c r="IO306" s="83"/>
      <c r="IP306" s="83"/>
      <c r="IQ306" s="83"/>
      <c r="IR306" s="83"/>
      <c r="IS306" s="83"/>
      <c r="IT306" s="83"/>
      <c r="IU306" s="83"/>
      <c r="IV306" s="83"/>
      <c r="IW306" s="83"/>
      <c r="IX306" s="83"/>
      <c r="IY306" s="83"/>
      <c r="IZ306" s="83"/>
      <c r="JA306" s="83"/>
      <c r="JB306" s="83"/>
      <c r="JC306" s="83"/>
      <c r="JD306" s="83"/>
      <c r="JE306" s="83"/>
      <c r="JF306" s="83"/>
      <c r="JG306" s="83"/>
      <c r="JH306" s="83"/>
      <c r="JI306" s="83"/>
      <c r="JJ306" s="83"/>
      <c r="JK306" s="83"/>
      <c r="JL306" s="83"/>
      <c r="JM306" s="83"/>
      <c r="JN306" s="83"/>
      <c r="JO306" s="83"/>
      <c r="JP306" s="83"/>
      <c r="JQ306" s="83"/>
      <c r="JR306" s="83"/>
      <c r="JS306" s="83"/>
      <c r="JT306" s="83"/>
      <c r="JU306" s="83"/>
      <c r="JV306" s="83"/>
      <c r="JW306" s="83"/>
      <c r="JX306" s="83"/>
      <c r="JY306" s="83"/>
      <c r="JZ306" s="83"/>
      <c r="KA306" s="83"/>
      <c r="KB306" s="83"/>
      <c r="KC306" s="83"/>
      <c r="KD306" s="83"/>
      <c r="KE306" s="83"/>
      <c r="KF306" s="83"/>
      <c r="KG306" s="83"/>
      <c r="KH306" s="83"/>
      <c r="KI306" s="83"/>
      <c r="KJ306" s="83"/>
      <c r="KK306" s="83"/>
      <c r="KL306" s="83"/>
      <c r="KM306" s="83"/>
      <c r="KN306" s="83"/>
      <c r="KO306" s="83"/>
      <c r="KP306" s="83"/>
      <c r="KQ306" s="83"/>
      <c r="KR306" s="83"/>
      <c r="KS306" s="83"/>
      <c r="KT306" s="83"/>
      <c r="KU306" s="83"/>
      <c r="KV306" s="83"/>
      <c r="KW306" s="83"/>
      <c r="KX306" s="83"/>
      <c r="KY306" s="83"/>
      <c r="KZ306" s="83"/>
      <c r="LA306" s="83"/>
      <c r="LB306" s="83"/>
      <c r="LC306" s="83"/>
      <c r="LD306" s="83"/>
      <c r="LE306" s="83"/>
      <c r="LF306" s="83"/>
      <c r="LG306" s="83"/>
      <c r="LH306" s="83"/>
      <c r="LI306" s="83"/>
      <c r="LJ306" s="83"/>
      <c r="LK306" s="83"/>
      <c r="LL306" s="83"/>
      <c r="LM306" s="83"/>
      <c r="LN306" s="83"/>
      <c r="LO306" s="83"/>
      <c r="LP306" s="83"/>
      <c r="LQ306" s="83"/>
      <c r="LR306" s="83"/>
      <c r="LS306" s="83"/>
      <c r="LT306" s="83"/>
      <c r="LU306" s="83"/>
      <c r="LV306" s="83"/>
      <c r="LW306" s="83"/>
      <c r="LX306" s="83"/>
      <c r="LY306" s="83"/>
      <c r="LZ306" s="83"/>
      <c r="MA306" s="83"/>
      <c r="MB306" s="83"/>
      <c r="MC306" s="83"/>
      <c r="MD306" s="83"/>
      <c r="ME306" s="83"/>
      <c r="MF306" s="83"/>
      <c r="MG306" s="83"/>
      <c r="MH306" s="83"/>
      <c r="MI306" s="83"/>
      <c r="MJ306" s="83"/>
      <c r="MK306" s="83"/>
      <c r="ML306" s="83"/>
      <c r="MM306" s="83"/>
      <c r="MN306" s="83"/>
      <c r="MO306" s="83"/>
      <c r="MP306" s="83"/>
      <c r="MQ306" s="83"/>
      <c r="MR306" s="83"/>
      <c r="MS306" s="83"/>
      <c r="MT306" s="83"/>
      <c r="MU306" s="83"/>
      <c r="MV306" s="83"/>
      <c r="MW306" s="83"/>
      <c r="MX306" s="83"/>
      <c r="MY306" s="83"/>
      <c r="MZ306" s="83"/>
      <c r="NA306" s="83"/>
      <c r="NB306" s="83"/>
      <c r="NC306" s="83"/>
      <c r="ND306" s="83"/>
      <c r="NE306" s="83"/>
      <c r="NF306" s="83"/>
      <c r="NG306" s="83"/>
      <c r="NH306" s="83"/>
      <c r="NI306" s="83"/>
      <c r="NJ306" s="83"/>
      <c r="NK306" s="83"/>
      <c r="NL306" s="83"/>
      <c r="NM306" s="83"/>
      <c r="NN306" s="83"/>
      <c r="NO306" s="83"/>
      <c r="NP306" s="83"/>
      <c r="NQ306" s="83"/>
      <c r="NR306" s="83"/>
      <c r="NS306" s="83"/>
      <c r="NT306" s="83"/>
      <c r="NU306" s="83"/>
      <c r="NV306" s="83"/>
      <c r="NW306" s="83"/>
      <c r="NX306" s="83"/>
      <c r="NY306" s="83"/>
      <c r="NZ306" s="83"/>
      <c r="OA306" s="83"/>
      <c r="OB306" s="83"/>
      <c r="OC306" s="83"/>
      <c r="OD306" s="83"/>
      <c r="OE306" s="83"/>
      <c r="OF306" s="83"/>
      <c r="OG306" s="83"/>
      <c r="OH306" s="83"/>
      <c r="OI306" s="83"/>
      <c r="OJ306" s="83"/>
      <c r="OK306" s="83"/>
      <c r="OL306" s="83"/>
      <c r="OM306" s="83"/>
      <c r="ON306" s="83"/>
      <c r="OO306" s="83"/>
      <c r="OP306" s="83"/>
      <c r="OQ306" s="83"/>
      <c r="OR306" s="83"/>
      <c r="OS306" s="83"/>
      <c r="OT306" s="83"/>
      <c r="OU306" s="83"/>
      <c r="OV306" s="83"/>
      <c r="OW306" s="83"/>
      <c r="OX306" s="83"/>
      <c r="OY306" s="83"/>
      <c r="OZ306" s="83"/>
      <c r="PA306" s="83"/>
      <c r="PB306" s="83"/>
      <c r="PC306" s="83"/>
      <c r="PD306" s="83"/>
      <c r="PE306" s="83"/>
      <c r="PF306" s="83"/>
      <c r="PG306" s="83"/>
      <c r="PH306" s="83"/>
      <c r="PI306" s="83"/>
      <c r="PJ306" s="83"/>
      <c r="PK306" s="83"/>
      <c r="PL306" s="83"/>
      <c r="PM306" s="83"/>
      <c r="PN306" s="83"/>
      <c r="PO306" s="83"/>
      <c r="PP306" s="83"/>
      <c r="PQ306" s="83"/>
      <c r="PR306" s="83"/>
      <c r="PS306" s="83"/>
      <c r="PT306" s="83"/>
      <c r="PU306" s="83"/>
      <c r="PV306" s="83"/>
      <c r="PW306" s="83"/>
      <c r="PX306" s="83"/>
      <c r="PY306" s="83"/>
      <c r="PZ306" s="83"/>
      <c r="QA306" s="83"/>
      <c r="QB306" s="83"/>
      <c r="QC306" s="83"/>
      <c r="QD306" s="83"/>
      <c r="QE306" s="83"/>
      <c r="QF306" s="83"/>
      <c r="QG306" s="83"/>
      <c r="QH306" s="83"/>
      <c r="QI306" s="83"/>
      <c r="QJ306" s="83"/>
      <c r="QK306" s="83"/>
      <c r="QL306" s="83"/>
      <c r="QM306" s="83"/>
      <c r="QN306" s="83"/>
      <c r="QO306" s="83"/>
      <c r="QP306" s="83"/>
      <c r="QQ306" s="83"/>
      <c r="QR306" s="83"/>
      <c r="QS306" s="83"/>
      <c r="QT306" s="83"/>
      <c r="QU306" s="83"/>
      <c r="QV306" s="83"/>
      <c r="QW306" s="83"/>
      <c r="QX306" s="83"/>
      <c r="QY306" s="83"/>
      <c r="QZ306" s="83"/>
      <c r="RA306" s="83"/>
      <c r="RB306" s="83"/>
      <c r="RC306" s="83"/>
      <c r="RD306" s="83"/>
      <c r="RE306" s="83"/>
      <c r="RF306" s="83"/>
      <c r="RG306" s="83"/>
      <c r="RH306" s="83"/>
      <c r="RI306" s="83"/>
      <c r="RJ306" s="83"/>
      <c r="RK306" s="83"/>
      <c r="RL306" s="83"/>
      <c r="RM306" s="83"/>
      <c r="RN306" s="83"/>
      <c r="RO306" s="83"/>
      <c r="RP306" s="83"/>
      <c r="RQ306" s="83"/>
      <c r="RR306" s="83"/>
      <c r="RS306" s="83"/>
      <c r="RT306" s="83"/>
      <c r="RU306" s="83"/>
      <c r="RV306" s="83"/>
      <c r="RW306" s="83"/>
      <c r="RX306" s="83"/>
      <c r="RY306" s="83"/>
      <c r="RZ306" s="83"/>
      <c r="SA306" s="83"/>
      <c r="SB306" s="83"/>
      <c r="SC306" s="83"/>
      <c r="SD306" s="83"/>
      <c r="SE306" s="83"/>
      <c r="SF306" s="83"/>
      <c r="SG306" s="83"/>
      <c r="SH306" s="83"/>
      <c r="SI306" s="83"/>
      <c r="SJ306" s="83"/>
      <c r="SK306" s="83"/>
      <c r="SL306" s="83"/>
      <c r="SM306" s="83"/>
      <c r="SN306" s="83"/>
      <c r="SO306" s="83"/>
      <c r="SP306" s="83"/>
      <c r="SQ306" s="83"/>
      <c r="SR306" s="83"/>
      <c r="SS306" s="83"/>
      <c r="ST306" s="83"/>
      <c r="SU306" s="83"/>
      <c r="SV306" s="83"/>
      <c r="SW306" s="83"/>
      <c r="SX306" s="83"/>
      <c r="SY306" s="83"/>
      <c r="SZ306" s="83"/>
      <c r="TA306" s="83"/>
      <c r="TB306" s="83"/>
      <c r="TC306" s="83"/>
      <c r="TD306" s="83"/>
      <c r="TE306" s="83"/>
      <c r="TF306" s="83"/>
      <c r="TG306" s="83"/>
      <c r="TH306" s="83"/>
      <c r="TI306" s="83"/>
      <c r="TJ306" s="83"/>
      <c r="TK306" s="83"/>
      <c r="TL306" s="83"/>
      <c r="TM306" s="83"/>
      <c r="TN306" s="83"/>
      <c r="TO306" s="83"/>
      <c r="TP306" s="83"/>
      <c r="TQ306" s="83"/>
      <c r="TR306" s="83"/>
      <c r="TS306" s="83"/>
      <c r="TT306" s="83"/>
      <c r="TU306" s="83"/>
      <c r="TV306" s="83"/>
      <c r="TW306" s="83"/>
      <c r="TX306" s="83"/>
      <c r="TY306" s="83"/>
      <c r="TZ306" s="83"/>
      <c r="UA306" s="83"/>
      <c r="UB306" s="83"/>
      <c r="UC306" s="83"/>
      <c r="UD306" s="83"/>
      <c r="UE306" s="83"/>
      <c r="UF306" s="83"/>
      <c r="UG306" s="83"/>
      <c r="UH306" s="83"/>
      <c r="UI306" s="83"/>
      <c r="UJ306" s="83"/>
      <c r="UK306" s="83"/>
      <c r="UL306" s="83"/>
      <c r="UM306" s="83"/>
      <c r="UN306" s="83"/>
      <c r="UO306" s="83"/>
      <c r="UP306" s="83"/>
      <c r="UQ306" s="83"/>
      <c r="UR306" s="83"/>
      <c r="US306" s="83"/>
      <c r="UT306" s="83"/>
      <c r="UU306" s="83"/>
      <c r="UV306" s="83"/>
      <c r="UW306" s="83"/>
      <c r="UX306" s="83"/>
      <c r="UY306" s="83"/>
      <c r="UZ306" s="83"/>
      <c r="VA306" s="83"/>
      <c r="VB306" s="83"/>
      <c r="VC306" s="83"/>
      <c r="VD306" s="83"/>
      <c r="VE306" s="83"/>
      <c r="VF306" s="83"/>
      <c r="VG306" s="83"/>
      <c r="VH306" s="83"/>
      <c r="VI306" s="83"/>
      <c r="VJ306" s="83"/>
      <c r="VK306" s="83"/>
      <c r="VL306" s="83"/>
      <c r="VM306" s="83"/>
      <c r="VN306" s="83"/>
      <c r="VO306" s="83"/>
      <c r="VP306" s="83"/>
      <c r="VQ306" s="83"/>
      <c r="VR306" s="83"/>
      <c r="VS306" s="83"/>
      <c r="VT306" s="83"/>
      <c r="VU306" s="83"/>
      <c r="VV306" s="83"/>
      <c r="VW306" s="83"/>
      <c r="VX306" s="83"/>
      <c r="VY306" s="83"/>
      <c r="VZ306" s="83"/>
      <c r="WA306" s="83"/>
      <c r="WB306" s="83"/>
      <c r="WC306" s="83"/>
      <c r="WD306" s="83"/>
      <c r="WE306" s="83"/>
      <c r="WF306" s="83"/>
      <c r="WG306" s="83"/>
      <c r="WH306" s="83"/>
      <c r="WI306" s="83"/>
      <c r="WJ306" s="83"/>
      <c r="WK306" s="83"/>
      <c r="WL306" s="83"/>
      <c r="WM306" s="83"/>
      <c r="WN306" s="83"/>
      <c r="WO306" s="83"/>
      <c r="WP306" s="83"/>
      <c r="WQ306" s="83"/>
      <c r="WR306" s="83"/>
      <c r="WS306" s="83"/>
      <c r="WT306" s="83"/>
      <c r="WU306" s="83"/>
      <c r="WV306" s="83"/>
      <c r="WW306" s="83"/>
      <c r="WX306" s="83"/>
      <c r="WY306" s="83"/>
      <c r="WZ306" s="83"/>
      <c r="XA306" s="83"/>
      <c r="XB306" s="83"/>
      <c r="XC306" s="83"/>
      <c r="XD306" s="83"/>
      <c r="XE306" s="83"/>
      <c r="XF306" s="83"/>
      <c r="XG306" s="83"/>
      <c r="XH306" s="83"/>
      <c r="XI306" s="83"/>
      <c r="XJ306" s="83"/>
      <c r="XK306" s="83"/>
      <c r="XL306" s="83"/>
      <c r="XM306" s="83"/>
      <c r="XN306" s="83"/>
      <c r="XO306" s="83"/>
      <c r="XP306" s="83"/>
      <c r="XQ306" s="83"/>
      <c r="XR306" s="83"/>
      <c r="XS306" s="83"/>
      <c r="XT306" s="83"/>
      <c r="XU306" s="83"/>
      <c r="XV306" s="83"/>
      <c r="XW306" s="83"/>
      <c r="XX306" s="83"/>
      <c r="XY306" s="83"/>
      <c r="XZ306" s="83"/>
      <c r="YA306" s="83"/>
      <c r="YB306" s="83"/>
      <c r="YC306" s="83"/>
      <c r="YD306" s="83"/>
      <c r="YE306" s="83"/>
      <c r="YF306" s="83"/>
      <c r="YG306" s="83"/>
      <c r="YH306" s="83"/>
      <c r="YI306" s="83"/>
      <c r="YJ306" s="83"/>
      <c r="YK306" s="83"/>
      <c r="YL306" s="83"/>
      <c r="YM306" s="83"/>
      <c r="YN306" s="83"/>
      <c r="YO306" s="83"/>
      <c r="YP306" s="83"/>
      <c r="YQ306" s="83"/>
      <c r="YR306" s="83"/>
      <c r="YS306" s="83"/>
      <c r="YT306" s="83"/>
      <c r="YU306" s="83"/>
      <c r="YV306" s="83"/>
      <c r="YW306" s="83"/>
      <c r="YX306" s="83"/>
      <c r="YY306" s="83"/>
      <c r="YZ306" s="83"/>
      <c r="ZA306" s="83"/>
      <c r="ZB306" s="83"/>
      <c r="ZC306" s="83"/>
      <c r="ZD306" s="83"/>
      <c r="ZE306" s="83"/>
      <c r="ZF306" s="83"/>
      <c r="ZG306" s="83"/>
      <c r="ZH306" s="83"/>
      <c r="ZI306" s="83"/>
      <c r="ZJ306" s="83"/>
      <c r="ZK306" s="83"/>
      <c r="ZL306" s="83"/>
      <c r="ZM306" s="83"/>
      <c r="ZN306" s="83"/>
      <c r="ZO306" s="83"/>
      <c r="ZP306" s="83"/>
      <c r="ZQ306" s="83"/>
      <c r="ZR306" s="83"/>
      <c r="ZS306" s="83"/>
      <c r="ZT306" s="83"/>
      <c r="ZU306" s="83"/>
      <c r="ZV306" s="83"/>
      <c r="ZW306" s="83"/>
      <c r="ZX306" s="83"/>
      <c r="ZY306" s="83"/>
      <c r="ZZ306" s="83"/>
      <c r="AAA306" s="83"/>
      <c r="AAB306" s="83"/>
      <c r="AAC306" s="83"/>
      <c r="AAD306" s="83"/>
      <c r="AAE306" s="83"/>
      <c r="AAF306" s="83"/>
      <c r="AAG306" s="83"/>
      <c r="AAH306" s="83"/>
      <c r="AAI306" s="83"/>
      <c r="AAJ306" s="83"/>
      <c r="AAK306" s="83"/>
      <c r="AAL306" s="83"/>
      <c r="AAM306" s="83"/>
      <c r="AAN306" s="83"/>
      <c r="AAO306" s="83"/>
      <c r="AAP306" s="83"/>
      <c r="AAQ306" s="83"/>
      <c r="AAR306" s="83"/>
      <c r="AAS306" s="83"/>
      <c r="AAT306" s="83"/>
      <c r="AAU306" s="83"/>
      <c r="AAV306" s="83"/>
      <c r="AAW306" s="83"/>
      <c r="AAX306" s="83"/>
      <c r="AAY306" s="83"/>
      <c r="AAZ306" s="83"/>
      <c r="ABA306" s="83"/>
      <c r="ABB306" s="83"/>
      <c r="ABC306" s="83"/>
      <c r="ABD306" s="83"/>
      <c r="ABE306" s="83"/>
      <c r="ABF306" s="83"/>
      <c r="ABG306" s="83"/>
      <c r="ABH306" s="83"/>
      <c r="ABI306" s="83"/>
      <c r="ABJ306" s="83"/>
      <c r="ABK306" s="83"/>
      <c r="ABL306" s="83"/>
      <c r="ABM306" s="83"/>
      <c r="ABN306" s="83"/>
      <c r="ABO306" s="83"/>
      <c r="ABP306" s="83"/>
      <c r="ABQ306" s="83"/>
      <c r="ABR306" s="83"/>
      <c r="ABS306" s="83"/>
      <c r="ABT306" s="83"/>
      <c r="ABU306" s="83"/>
      <c r="ABV306" s="83"/>
      <c r="ABW306" s="83"/>
      <c r="ABX306" s="83"/>
      <c r="ABY306" s="83"/>
      <c r="ABZ306" s="83"/>
      <c r="ACA306" s="83"/>
      <c r="ACB306" s="83"/>
      <c r="ACC306" s="83"/>
      <c r="ACD306" s="83"/>
      <c r="ACE306" s="83"/>
      <c r="ACF306" s="83"/>
      <c r="ACG306" s="83"/>
      <c r="ACH306" s="83"/>
      <c r="ACI306" s="83"/>
      <c r="ACJ306" s="83"/>
      <c r="ACK306" s="83"/>
      <c r="ACL306" s="83"/>
      <c r="ACM306" s="83"/>
      <c r="ACN306" s="83"/>
      <c r="ACO306" s="83"/>
      <c r="ACP306" s="83"/>
      <c r="ACQ306" s="83"/>
      <c r="ACR306" s="83"/>
      <c r="ACS306" s="83"/>
      <c r="ACT306" s="83"/>
      <c r="ACU306" s="83"/>
      <c r="ACV306" s="83"/>
      <c r="ACW306" s="83"/>
      <c r="ACX306" s="83"/>
      <c r="ACY306" s="83"/>
      <c r="ACZ306" s="83"/>
      <c r="ADA306" s="83"/>
      <c r="ADB306" s="83"/>
      <c r="ADC306" s="83"/>
      <c r="ADD306" s="83"/>
      <c r="ADE306" s="83"/>
      <c r="ADF306" s="83"/>
      <c r="ADG306" s="83"/>
      <c r="ADH306" s="83"/>
      <c r="ADI306" s="83"/>
      <c r="ADJ306" s="83"/>
      <c r="ADK306" s="83"/>
      <c r="ADL306" s="83"/>
      <c r="ADM306" s="83"/>
      <c r="ADN306" s="83"/>
      <c r="ADO306" s="83"/>
      <c r="ADP306" s="83"/>
      <c r="ADQ306" s="83"/>
      <c r="ADR306" s="83"/>
      <c r="ADS306" s="83"/>
      <c r="ADT306" s="83"/>
      <c r="ADU306" s="83"/>
      <c r="ADV306" s="83"/>
      <c r="ADW306" s="83"/>
      <c r="ADX306" s="83"/>
      <c r="ADY306" s="83"/>
      <c r="ADZ306" s="83"/>
      <c r="AEA306" s="83"/>
      <c r="AEB306" s="83"/>
      <c r="AEC306" s="83"/>
      <c r="AED306" s="83"/>
      <c r="AEE306" s="83"/>
      <c r="AEF306" s="83"/>
      <c r="AEG306" s="83"/>
      <c r="AEH306" s="83"/>
      <c r="AEI306" s="83"/>
      <c r="AEJ306" s="83"/>
      <c r="AEK306" s="83"/>
      <c r="AEL306" s="83"/>
      <c r="AEM306" s="83"/>
      <c r="AEN306" s="83"/>
      <c r="AEO306" s="83"/>
      <c r="AEP306" s="83"/>
      <c r="AEQ306" s="83"/>
      <c r="AER306" s="83"/>
      <c r="AES306" s="83"/>
      <c r="AET306" s="83"/>
      <c r="AEU306" s="83"/>
      <c r="AEV306" s="83"/>
      <c r="AEW306" s="83"/>
      <c r="AEX306" s="83"/>
      <c r="AEY306" s="83"/>
      <c r="AEZ306" s="83"/>
      <c r="AFA306" s="83"/>
      <c r="AFB306" s="83"/>
      <c r="AFC306" s="83"/>
      <c r="AFD306" s="83"/>
      <c r="AFE306" s="83"/>
      <c r="AFF306" s="83"/>
      <c r="AFG306" s="83"/>
      <c r="AFH306" s="83"/>
      <c r="AFI306" s="83"/>
      <c r="AFJ306" s="83"/>
      <c r="AFK306" s="83"/>
      <c r="AFL306" s="83"/>
      <c r="AFM306" s="83"/>
      <c r="AFN306" s="83"/>
      <c r="AFO306" s="83"/>
      <c r="AFP306" s="83"/>
      <c r="AFQ306" s="83"/>
      <c r="AFR306" s="83"/>
      <c r="AFS306" s="83"/>
      <c r="AFT306" s="83"/>
      <c r="AFU306" s="83"/>
      <c r="AFV306" s="83"/>
      <c r="AFW306" s="83"/>
      <c r="AFX306" s="83"/>
      <c r="AFY306" s="83"/>
      <c r="AFZ306" s="83"/>
      <c r="AGA306" s="83"/>
      <c r="AGB306" s="83"/>
      <c r="AGC306" s="83"/>
      <c r="AGD306" s="83"/>
      <c r="AGE306" s="83"/>
      <c r="AGF306" s="83"/>
      <c r="AGG306" s="83"/>
      <c r="AGH306" s="83"/>
      <c r="AGI306" s="83"/>
      <c r="AGJ306" s="83"/>
      <c r="AGK306" s="83"/>
      <c r="AGL306" s="83"/>
      <c r="AGM306" s="83"/>
      <c r="AGN306" s="83"/>
      <c r="AGO306" s="83"/>
      <c r="AGP306" s="83"/>
      <c r="AGQ306" s="83"/>
      <c r="AGR306" s="83"/>
      <c r="AGS306" s="83"/>
      <c r="AGT306" s="83"/>
      <c r="AGU306" s="83"/>
      <c r="AGV306" s="83"/>
      <c r="AGW306" s="83"/>
      <c r="AGX306" s="83"/>
      <c r="AGY306" s="83"/>
      <c r="AGZ306" s="83"/>
      <c r="AHA306" s="83"/>
      <c r="AHB306" s="83"/>
      <c r="AHC306" s="83"/>
      <c r="AHD306" s="83"/>
      <c r="AHE306" s="83"/>
      <c r="AHF306" s="83"/>
      <c r="AHG306" s="83"/>
      <c r="AHH306" s="83"/>
      <c r="AHI306" s="83"/>
      <c r="AHJ306" s="83"/>
      <c r="AHK306" s="83"/>
      <c r="AHL306" s="83"/>
      <c r="AHM306" s="83"/>
      <c r="AHN306" s="83"/>
      <c r="AHO306" s="83"/>
      <c r="AHP306" s="83"/>
      <c r="AHQ306" s="83"/>
      <c r="AHR306" s="83"/>
      <c r="AHS306" s="83"/>
      <c r="AHT306" s="83"/>
      <c r="AHU306" s="83"/>
      <c r="AHV306" s="83"/>
      <c r="AHW306" s="83"/>
      <c r="AHX306" s="83"/>
      <c r="AHY306" s="83"/>
      <c r="AHZ306" s="83"/>
      <c r="AIA306" s="83"/>
      <c r="AIB306" s="83"/>
      <c r="AIC306" s="83"/>
      <c r="AID306" s="83"/>
      <c r="AIE306" s="83"/>
      <c r="AIF306" s="83"/>
      <c r="AIG306" s="83"/>
      <c r="AIH306" s="83"/>
      <c r="AII306" s="83"/>
      <c r="AIJ306" s="83"/>
      <c r="AIK306" s="83"/>
      <c r="AIL306" s="83"/>
      <c r="AIM306" s="83"/>
      <c r="AIN306" s="83"/>
      <c r="AIO306" s="83"/>
      <c r="AIP306" s="83"/>
      <c r="AIQ306" s="83"/>
      <c r="AIR306" s="83"/>
      <c r="AIS306" s="83"/>
      <c r="AIT306" s="83"/>
      <c r="AIU306" s="83"/>
      <c r="AIV306" s="83"/>
      <c r="AIW306" s="83"/>
      <c r="AIX306" s="83"/>
      <c r="AIY306" s="83"/>
      <c r="AIZ306" s="83"/>
      <c r="AJA306" s="83"/>
      <c r="AJB306" s="83"/>
      <c r="AJC306" s="83"/>
      <c r="AJD306" s="83"/>
      <c r="AJE306" s="83"/>
      <c r="AJF306" s="83"/>
      <c r="AJG306" s="83"/>
      <c r="AJH306" s="83"/>
      <c r="AJI306" s="83"/>
      <c r="AJJ306" s="83"/>
      <c r="AJK306" s="83"/>
      <c r="AJL306" s="83"/>
      <c r="AJM306" s="83"/>
      <c r="AJN306" s="83"/>
      <c r="AJO306" s="83"/>
      <c r="AJP306" s="83"/>
      <c r="AJQ306" s="83"/>
      <c r="AJR306" s="83"/>
      <c r="AJS306" s="83"/>
      <c r="AJT306" s="83"/>
      <c r="AJU306" s="83"/>
      <c r="AJV306" s="83"/>
      <c r="AJW306" s="83"/>
      <c r="AJX306" s="83"/>
      <c r="AJY306" s="83"/>
      <c r="AJZ306" s="83"/>
      <c r="AKA306" s="83"/>
      <c r="AKB306" s="83"/>
      <c r="AKC306" s="83"/>
      <c r="AKD306" s="83"/>
      <c r="AKE306" s="83"/>
      <c r="AKF306" s="83"/>
      <c r="AKG306" s="83"/>
      <c r="AKH306" s="83"/>
      <c r="AKI306" s="83"/>
      <c r="AKJ306" s="83"/>
      <c r="AKK306" s="83"/>
      <c r="AKL306" s="83"/>
      <c r="AKM306" s="83"/>
      <c r="AKN306" s="83"/>
      <c r="AKO306" s="83"/>
      <c r="AKP306" s="83"/>
      <c r="AKQ306" s="83"/>
      <c r="AKR306" s="83"/>
      <c r="AKS306" s="83"/>
      <c r="AKT306" s="83"/>
      <c r="AKU306" s="83"/>
      <c r="AKV306" s="83"/>
      <c r="AKW306" s="83"/>
      <c r="AKX306" s="83"/>
      <c r="AKY306" s="83"/>
      <c r="AKZ306" s="83"/>
      <c r="ALA306" s="83"/>
      <c r="ALB306" s="83"/>
      <c r="ALC306" s="83"/>
      <c r="ALD306" s="83"/>
      <c r="ALE306" s="83"/>
      <c r="ALF306" s="83"/>
      <c r="ALG306" s="83"/>
      <c r="ALH306" s="83"/>
      <c r="ALI306" s="83"/>
      <c r="ALJ306" s="83"/>
      <c r="ALK306" s="83"/>
      <c r="ALL306" s="83"/>
      <c r="ALM306" s="83"/>
      <c r="ALN306" s="83"/>
      <c r="ALO306" s="83"/>
      <c r="ALP306" s="83"/>
      <c r="ALQ306" s="83"/>
      <c r="ALR306" s="83"/>
      <c r="ALS306" s="83"/>
      <c r="ALT306" s="83"/>
      <c r="ALU306" s="83"/>
      <c r="ALV306" s="83"/>
      <c r="ALW306" s="83"/>
      <c r="ALX306" s="83"/>
      <c r="ALY306" s="83"/>
      <c r="ALZ306" s="83"/>
      <c r="AMA306" s="83"/>
      <c r="AMB306" s="83"/>
      <c r="AMC306" s="83"/>
      <c r="AMD306" s="83"/>
      <c r="AME306" s="83"/>
      <c r="AMF306" s="83"/>
      <c r="AMG306" s="83"/>
      <c r="AMH306" s="83"/>
      <c r="AMI306" s="83"/>
      <c r="AMJ306" s="83"/>
      <c r="AMK306" s="83"/>
      <c r="AML306" s="83"/>
      <c r="AMM306" s="83"/>
      <c r="AMN306" s="83"/>
      <c r="AMO306" s="83"/>
      <c r="AMP306" s="83"/>
      <c r="AMQ306" s="83"/>
      <c r="AMR306" s="83"/>
      <c r="AMS306" s="83"/>
      <c r="AMT306" s="83"/>
      <c r="AMU306" s="83"/>
      <c r="AMV306" s="83"/>
      <c r="AMW306" s="83"/>
      <c r="AMX306" s="83"/>
      <c r="AMY306" s="83"/>
      <c r="AMZ306" s="83"/>
      <c r="ANA306" s="83"/>
      <c r="ANB306" s="83"/>
      <c r="ANC306" s="83"/>
      <c r="AND306" s="83"/>
      <c r="ANE306" s="83"/>
      <c r="ANF306" s="83"/>
      <c r="ANG306" s="83"/>
      <c r="ANH306" s="83"/>
      <c r="ANI306" s="83"/>
      <c r="ANJ306" s="83"/>
      <c r="ANK306" s="83"/>
      <c r="ANL306" s="83"/>
      <c r="ANM306" s="83"/>
      <c r="ANN306" s="83"/>
      <c r="ANO306" s="83"/>
      <c r="ANP306" s="83"/>
      <c r="ANQ306" s="83"/>
      <c r="ANR306" s="83"/>
      <c r="ANS306" s="83"/>
      <c r="ANT306" s="83"/>
      <c r="ANU306" s="83"/>
      <c r="ANV306" s="83"/>
      <c r="ANW306" s="83"/>
      <c r="ANX306" s="83"/>
      <c r="ANY306" s="83"/>
      <c r="ANZ306" s="83"/>
      <c r="AOA306" s="83"/>
      <c r="AOB306" s="83"/>
      <c r="AOC306" s="83"/>
      <c r="AOD306" s="83"/>
      <c r="AOE306" s="83"/>
      <c r="AOF306" s="83"/>
      <c r="AOG306" s="83"/>
      <c r="AOH306" s="83"/>
      <c r="AOI306" s="83"/>
      <c r="AOJ306" s="83"/>
      <c r="AOK306" s="83"/>
      <c r="AOL306" s="83"/>
      <c r="AOM306" s="83"/>
      <c r="AON306" s="83"/>
      <c r="AOO306" s="83"/>
      <c r="AOP306" s="83"/>
      <c r="AOQ306" s="83"/>
      <c r="AOR306" s="83"/>
      <c r="AOS306" s="83"/>
      <c r="AOT306" s="83"/>
      <c r="AOU306" s="83"/>
      <c r="AOV306" s="83"/>
      <c r="AOW306" s="83"/>
      <c r="AOX306" s="83"/>
      <c r="AOY306" s="83"/>
      <c r="AOZ306" s="83"/>
      <c r="APA306" s="83"/>
      <c r="APB306" s="83"/>
      <c r="APC306" s="83"/>
      <c r="APD306" s="83"/>
      <c r="APE306" s="83"/>
      <c r="APF306" s="83"/>
      <c r="APG306" s="83"/>
      <c r="APH306" s="83"/>
      <c r="API306" s="83"/>
      <c r="APJ306" s="83"/>
      <c r="APK306" s="83"/>
      <c r="APL306" s="83"/>
      <c r="APM306" s="83"/>
      <c r="APN306" s="83"/>
      <c r="APO306" s="83"/>
      <c r="APP306" s="83"/>
      <c r="APQ306" s="83"/>
      <c r="APR306" s="83"/>
      <c r="APS306" s="83"/>
      <c r="APT306" s="83"/>
      <c r="APU306" s="83"/>
      <c r="APV306" s="83"/>
      <c r="APW306" s="83"/>
      <c r="APX306" s="83"/>
      <c r="APY306" s="83"/>
      <c r="APZ306" s="83"/>
      <c r="AQA306" s="83"/>
      <c r="AQB306" s="83"/>
      <c r="AQC306" s="83"/>
      <c r="AQD306" s="83"/>
      <c r="AQE306" s="83"/>
      <c r="AQF306" s="83"/>
      <c r="AQG306" s="83"/>
      <c r="AQH306" s="83"/>
      <c r="AQI306" s="83"/>
      <c r="AQJ306" s="83"/>
      <c r="AQK306" s="83"/>
      <c r="AQL306" s="83"/>
      <c r="AQM306" s="83"/>
      <c r="AQN306" s="83"/>
      <c r="AQO306" s="83"/>
      <c r="AQP306" s="83"/>
      <c r="AQQ306" s="83"/>
      <c r="AQR306" s="83"/>
      <c r="AQS306" s="83"/>
      <c r="AQT306" s="83"/>
      <c r="AQU306" s="83"/>
      <c r="AQV306" s="83"/>
      <c r="AQW306" s="83"/>
      <c r="AQX306" s="83"/>
      <c r="AQY306" s="83"/>
      <c r="AQZ306" s="83"/>
      <c r="ARA306" s="83"/>
      <c r="ARB306" s="83"/>
      <c r="ARC306" s="83"/>
      <c r="ARD306" s="83"/>
      <c r="ARE306" s="83"/>
      <c r="ARF306" s="83"/>
      <c r="ARG306" s="83"/>
      <c r="ARH306" s="83"/>
      <c r="ARI306" s="83"/>
      <c r="ARJ306" s="83"/>
      <c r="ARK306" s="83"/>
      <c r="ARL306" s="83"/>
      <c r="ARM306" s="83"/>
      <c r="ARN306" s="83"/>
      <c r="ARO306" s="83"/>
      <c r="ARP306" s="83"/>
      <c r="ARQ306" s="83"/>
      <c r="ARR306" s="83"/>
      <c r="ARS306" s="83"/>
      <c r="ART306" s="83"/>
      <c r="ARU306" s="83"/>
      <c r="ARV306" s="83"/>
      <c r="ARW306" s="83"/>
      <c r="ARX306" s="83"/>
      <c r="ARY306" s="83"/>
      <c r="ARZ306" s="83"/>
      <c r="ASA306" s="83"/>
      <c r="ASB306" s="83"/>
      <c r="ASC306" s="83"/>
      <c r="ASD306" s="83"/>
      <c r="ASE306" s="83"/>
      <c r="ASF306" s="83"/>
      <c r="ASG306" s="83"/>
      <c r="ASH306" s="83"/>
      <c r="ASI306" s="83"/>
      <c r="ASJ306" s="83"/>
      <c r="ASK306" s="83"/>
      <c r="ASL306" s="83"/>
      <c r="ASM306" s="83"/>
      <c r="ASN306" s="83"/>
      <c r="ASO306" s="83"/>
      <c r="ASP306" s="83"/>
      <c r="ASQ306" s="83"/>
      <c r="ASR306" s="83"/>
      <c r="ASS306" s="83"/>
      <c r="AST306" s="83"/>
      <c r="ASU306" s="83"/>
      <c r="ASV306" s="83"/>
      <c r="ASW306" s="83"/>
      <c r="ASX306" s="83"/>
      <c r="ASY306" s="83"/>
      <c r="ASZ306" s="83"/>
      <c r="ATA306" s="83"/>
      <c r="ATB306" s="83"/>
      <c r="ATC306" s="83"/>
      <c r="ATD306" s="83"/>
      <c r="ATE306" s="83"/>
      <c r="ATF306" s="83"/>
      <c r="ATG306" s="83"/>
      <c r="ATH306" s="83"/>
      <c r="ATI306" s="83"/>
      <c r="ATJ306" s="83"/>
      <c r="ATK306" s="83"/>
      <c r="ATL306" s="83"/>
      <c r="ATM306" s="83"/>
      <c r="ATN306" s="83"/>
      <c r="ATO306" s="83"/>
      <c r="ATP306" s="83"/>
      <c r="ATQ306" s="83"/>
      <c r="ATR306" s="83"/>
      <c r="ATS306" s="83"/>
      <c r="ATT306" s="83"/>
      <c r="ATU306" s="83"/>
      <c r="ATV306" s="83"/>
      <c r="ATW306" s="83"/>
      <c r="ATX306" s="83"/>
      <c r="ATY306" s="83"/>
      <c r="ATZ306" s="83"/>
      <c r="AUA306" s="83"/>
      <c r="AUB306" s="83"/>
      <c r="AUC306" s="83"/>
      <c r="AUD306" s="83"/>
      <c r="AUE306" s="83"/>
      <c r="AUF306" s="83"/>
      <c r="AUG306" s="83"/>
      <c r="AUH306" s="83"/>
      <c r="AUI306" s="83"/>
      <c r="AUJ306" s="83"/>
      <c r="AUK306" s="83"/>
      <c r="AUL306" s="83"/>
      <c r="AUM306" s="83"/>
      <c r="AUN306" s="83"/>
      <c r="AUO306" s="83"/>
      <c r="AUP306" s="83"/>
      <c r="AUQ306" s="83"/>
      <c r="AUR306" s="83"/>
      <c r="AUS306" s="83"/>
      <c r="AUT306" s="83"/>
      <c r="AUU306" s="83"/>
      <c r="AUV306" s="83"/>
      <c r="AUW306" s="83"/>
      <c r="AUX306" s="83"/>
      <c r="AUY306" s="83"/>
      <c r="AUZ306" s="83"/>
      <c r="AVA306" s="83"/>
      <c r="AVB306" s="83"/>
      <c r="AVC306" s="83"/>
      <c r="AVD306" s="83"/>
      <c r="AVE306" s="83"/>
      <c r="AVF306" s="83"/>
      <c r="AVG306" s="83"/>
      <c r="AVH306" s="83"/>
      <c r="AVI306" s="83"/>
      <c r="AVJ306" s="83"/>
      <c r="AVK306" s="83"/>
      <c r="AVL306" s="83"/>
      <c r="AVM306" s="83"/>
      <c r="AVN306" s="83"/>
      <c r="AVO306" s="83"/>
      <c r="AVP306" s="83"/>
      <c r="AVQ306" s="83"/>
      <c r="AVR306" s="83"/>
      <c r="AVS306" s="83"/>
      <c r="AVT306" s="83"/>
      <c r="AVU306" s="83"/>
      <c r="AVV306" s="83"/>
      <c r="AVW306" s="83"/>
      <c r="AVX306" s="83"/>
      <c r="AVY306" s="83"/>
      <c r="AVZ306" s="83"/>
      <c r="AWA306" s="83"/>
      <c r="AWB306" s="83"/>
      <c r="AWC306" s="83"/>
      <c r="AWD306" s="83"/>
      <c r="AWE306" s="83"/>
      <c r="AWF306" s="83"/>
      <c r="AWG306" s="83"/>
      <c r="AWH306" s="83"/>
      <c r="AWI306" s="83"/>
      <c r="AWJ306" s="83"/>
      <c r="AWK306" s="83"/>
      <c r="AWL306" s="83"/>
      <c r="AWM306" s="83"/>
      <c r="AWN306" s="83"/>
      <c r="AWO306" s="83"/>
      <c r="AWP306" s="83"/>
      <c r="AWQ306" s="83"/>
      <c r="AWR306" s="83"/>
      <c r="AWS306" s="83"/>
      <c r="AWT306" s="83"/>
      <c r="AWU306" s="83"/>
      <c r="AWV306" s="83"/>
      <c r="AWW306" s="83"/>
      <c r="AWX306" s="83"/>
      <c r="AWY306" s="83"/>
      <c r="AWZ306" s="83"/>
      <c r="AXA306" s="83"/>
      <c r="AXB306" s="83"/>
      <c r="AXC306" s="83"/>
      <c r="AXD306" s="83"/>
      <c r="AXE306" s="83"/>
      <c r="AXF306" s="83"/>
      <c r="AXG306" s="83"/>
      <c r="AXH306" s="83"/>
      <c r="AXI306" s="83"/>
      <c r="AXJ306" s="83"/>
      <c r="AXK306" s="83"/>
      <c r="AXL306" s="83"/>
      <c r="AXM306" s="83"/>
      <c r="AXN306" s="83"/>
      <c r="AXO306" s="83"/>
      <c r="AXP306" s="83"/>
      <c r="AXQ306" s="83"/>
      <c r="AXR306" s="83"/>
      <c r="AXS306" s="83"/>
      <c r="AXT306" s="83"/>
      <c r="AXU306" s="83"/>
      <c r="AXV306" s="83"/>
      <c r="AXW306" s="83"/>
      <c r="AXX306" s="83"/>
      <c r="AXY306" s="83"/>
      <c r="AXZ306" s="83"/>
      <c r="AYA306" s="83"/>
      <c r="AYB306" s="83"/>
      <c r="AYC306" s="83"/>
      <c r="AYD306" s="83"/>
      <c r="AYE306" s="83"/>
      <c r="AYF306" s="83"/>
      <c r="AYG306" s="83"/>
      <c r="AYH306" s="83"/>
      <c r="AYI306" s="83"/>
      <c r="AYJ306" s="83"/>
      <c r="AYK306" s="83"/>
      <c r="AYL306" s="83"/>
      <c r="AYM306" s="83"/>
      <c r="AYN306" s="83"/>
      <c r="AYO306" s="83"/>
      <c r="AYP306" s="83"/>
      <c r="AYQ306" s="83"/>
      <c r="AYR306" s="83"/>
      <c r="AYS306" s="83"/>
      <c r="AYT306" s="83"/>
      <c r="AYU306" s="83"/>
      <c r="AYV306" s="83"/>
      <c r="AYW306" s="83"/>
      <c r="AYX306" s="83"/>
      <c r="AYY306" s="83"/>
      <c r="AYZ306" s="83"/>
      <c r="AZA306" s="83"/>
      <c r="AZB306" s="83"/>
      <c r="AZC306" s="83"/>
      <c r="AZD306" s="83"/>
      <c r="AZE306" s="83"/>
      <c r="AZF306" s="83"/>
      <c r="AZG306" s="83"/>
      <c r="AZH306" s="83"/>
      <c r="AZI306" s="83"/>
      <c r="AZJ306" s="83"/>
      <c r="AZK306" s="83"/>
      <c r="AZL306" s="83"/>
      <c r="AZM306" s="83"/>
      <c r="AZN306" s="83"/>
      <c r="AZO306" s="83"/>
      <c r="AZP306" s="83"/>
      <c r="AZQ306" s="83"/>
      <c r="AZR306" s="83"/>
      <c r="AZS306" s="83"/>
      <c r="AZT306" s="83"/>
      <c r="AZU306" s="83"/>
      <c r="AZV306" s="83"/>
      <c r="AZW306" s="83"/>
      <c r="AZX306" s="83"/>
      <c r="AZY306" s="83"/>
      <c r="AZZ306" s="83"/>
      <c r="BAA306" s="83"/>
      <c r="BAB306" s="83"/>
      <c r="BAC306" s="83"/>
      <c r="BAD306" s="83"/>
      <c r="BAE306" s="83"/>
      <c r="BAF306" s="83"/>
      <c r="BAG306" s="83"/>
      <c r="BAH306" s="83"/>
      <c r="BAI306" s="83"/>
      <c r="BAJ306" s="83"/>
      <c r="BAK306" s="83"/>
      <c r="BAL306" s="83"/>
      <c r="BAM306" s="83"/>
      <c r="BAN306" s="83"/>
      <c r="BAO306" s="83"/>
      <c r="BAP306" s="83"/>
      <c r="BAQ306" s="83"/>
      <c r="BAR306" s="83"/>
      <c r="BAS306" s="83"/>
      <c r="BAT306" s="83"/>
      <c r="BAU306" s="83"/>
      <c r="BAV306" s="83"/>
      <c r="BAW306" s="83"/>
      <c r="BAX306" s="83"/>
      <c r="BAY306" s="83"/>
      <c r="BAZ306" s="83"/>
      <c r="BBA306" s="83"/>
      <c r="BBB306" s="83"/>
      <c r="BBC306" s="83"/>
      <c r="BBD306" s="83"/>
      <c r="BBE306" s="83"/>
      <c r="BBF306" s="83"/>
      <c r="BBG306" s="83"/>
      <c r="BBH306" s="83"/>
      <c r="BBI306" s="83"/>
      <c r="BBJ306" s="83"/>
      <c r="BBK306" s="83"/>
      <c r="BBL306" s="83"/>
      <c r="BBM306" s="83"/>
      <c r="BBN306" s="83"/>
      <c r="BBO306" s="83"/>
      <c r="BBP306" s="83"/>
      <c r="BBQ306" s="83"/>
      <c r="BBR306" s="83"/>
      <c r="BBS306" s="83"/>
      <c r="BBT306" s="83"/>
      <c r="BBU306" s="83"/>
      <c r="BBV306" s="83"/>
      <c r="BBW306" s="83"/>
      <c r="BBX306" s="83"/>
      <c r="BBY306" s="83"/>
      <c r="BBZ306" s="83"/>
      <c r="BCA306" s="83"/>
      <c r="BCB306" s="83"/>
      <c r="BCC306" s="83"/>
      <c r="BCD306" s="83"/>
      <c r="BCE306" s="83"/>
      <c r="BCF306" s="83"/>
      <c r="BCG306" s="83"/>
      <c r="BCH306" s="83"/>
      <c r="BCI306" s="83"/>
      <c r="BCJ306" s="83"/>
      <c r="BCK306" s="83"/>
      <c r="BCL306" s="83"/>
      <c r="BCM306" s="83"/>
      <c r="BCN306" s="83"/>
      <c r="BCO306" s="83"/>
      <c r="BCP306" s="83"/>
      <c r="BCQ306" s="83"/>
      <c r="BCR306" s="83"/>
      <c r="BCS306" s="83"/>
      <c r="BCT306" s="83"/>
      <c r="BCU306" s="83"/>
      <c r="BCV306" s="83"/>
      <c r="BCW306" s="83"/>
      <c r="BCX306" s="83"/>
      <c r="BCY306" s="83"/>
      <c r="BCZ306" s="83"/>
      <c r="BDA306" s="83"/>
      <c r="BDB306" s="83"/>
      <c r="BDC306" s="83"/>
      <c r="BDD306" s="83"/>
      <c r="BDE306" s="83"/>
      <c r="BDF306" s="83"/>
      <c r="BDG306" s="83"/>
      <c r="BDH306" s="83"/>
      <c r="BDI306" s="83"/>
      <c r="BDJ306" s="83"/>
      <c r="BDK306" s="83"/>
      <c r="BDL306" s="83"/>
      <c r="BDM306" s="83"/>
      <c r="BDN306" s="83"/>
      <c r="BDO306" s="83"/>
      <c r="BDP306" s="83"/>
      <c r="BDQ306" s="83"/>
      <c r="BDR306" s="83"/>
      <c r="BDS306" s="83"/>
      <c r="BDT306" s="83"/>
      <c r="BDU306" s="83"/>
      <c r="BDV306" s="83"/>
      <c r="BDW306" s="83"/>
      <c r="BDX306" s="83"/>
      <c r="BDY306" s="83"/>
      <c r="BDZ306" s="83"/>
      <c r="BEA306" s="83"/>
      <c r="BEB306" s="83"/>
      <c r="BEC306" s="83"/>
      <c r="BED306" s="83"/>
      <c r="BEE306" s="83"/>
      <c r="BEF306" s="83"/>
      <c r="BEG306" s="83"/>
      <c r="BEH306" s="83"/>
      <c r="BEI306" s="83"/>
      <c r="BEJ306" s="83"/>
      <c r="BEK306" s="83"/>
      <c r="BEL306" s="83"/>
      <c r="BEM306" s="83"/>
      <c r="BEN306" s="83"/>
      <c r="BEO306" s="83"/>
      <c r="BEP306" s="83"/>
      <c r="BEQ306" s="83"/>
      <c r="BER306" s="83"/>
      <c r="BES306" s="83"/>
      <c r="BET306" s="83"/>
      <c r="BEU306" s="83"/>
      <c r="BEV306" s="83"/>
      <c r="BEW306" s="83"/>
      <c r="BEX306" s="83"/>
      <c r="BEY306" s="83"/>
      <c r="BEZ306" s="83"/>
      <c r="BFA306" s="83"/>
      <c r="BFB306" s="83"/>
      <c r="BFC306" s="83"/>
      <c r="BFD306" s="83"/>
      <c r="BFE306" s="83"/>
      <c r="BFF306" s="83"/>
      <c r="BFG306" s="83"/>
      <c r="BFH306" s="83"/>
      <c r="BFI306" s="83"/>
      <c r="BFJ306" s="83"/>
      <c r="BFK306" s="83"/>
      <c r="BFL306" s="83"/>
      <c r="BFM306" s="83"/>
      <c r="BFN306" s="83"/>
      <c r="BFO306" s="83"/>
      <c r="BFP306" s="83"/>
      <c r="BFQ306" s="83"/>
      <c r="BFR306" s="83"/>
      <c r="BFS306" s="83"/>
      <c r="BFT306" s="83"/>
      <c r="BFU306" s="83"/>
      <c r="BFV306" s="83"/>
      <c r="BFW306" s="83"/>
      <c r="BFX306" s="83"/>
      <c r="BFY306" s="83"/>
      <c r="BFZ306" s="83"/>
      <c r="BGA306" s="83"/>
      <c r="BGB306" s="83"/>
      <c r="BGC306" s="83"/>
      <c r="BGD306" s="83"/>
      <c r="BGE306" s="83"/>
      <c r="BGF306" s="83"/>
      <c r="BGG306" s="83"/>
      <c r="BGH306" s="83"/>
      <c r="BGI306" s="83"/>
      <c r="BGJ306" s="83"/>
      <c r="BGK306" s="83"/>
      <c r="BGL306" s="83"/>
      <c r="BGM306" s="83"/>
      <c r="BGN306" s="83"/>
      <c r="BGO306" s="83"/>
      <c r="BGP306" s="83"/>
      <c r="BGQ306" s="83"/>
      <c r="BGR306" s="83"/>
      <c r="BGS306" s="83"/>
      <c r="BGT306" s="83"/>
      <c r="BGU306" s="83"/>
      <c r="BGV306" s="83"/>
      <c r="BGW306" s="83"/>
      <c r="BGX306" s="83"/>
      <c r="BGY306" s="83"/>
      <c r="BGZ306" s="83"/>
      <c r="BHA306" s="83"/>
      <c r="BHB306" s="83"/>
      <c r="BHC306" s="83"/>
      <c r="BHD306" s="83"/>
      <c r="BHE306" s="83"/>
      <c r="BHF306" s="83"/>
      <c r="BHG306" s="83"/>
      <c r="BHH306" s="83"/>
      <c r="BHI306" s="83"/>
      <c r="BHJ306" s="83"/>
      <c r="BHK306" s="83"/>
      <c r="BHL306" s="83"/>
      <c r="BHM306" s="83"/>
      <c r="BHN306" s="83"/>
      <c r="BHO306" s="83"/>
      <c r="BHP306" s="83"/>
      <c r="BHQ306" s="83"/>
      <c r="BHR306" s="83"/>
      <c r="BHS306" s="83"/>
      <c r="BHT306" s="83"/>
      <c r="BHU306" s="83"/>
      <c r="BHV306" s="83"/>
      <c r="BHW306" s="83"/>
      <c r="BHX306" s="83"/>
      <c r="BHY306" s="83"/>
      <c r="BHZ306" s="83"/>
      <c r="BIA306" s="83"/>
      <c r="BIB306" s="83"/>
      <c r="BIC306" s="83"/>
      <c r="BID306" s="83"/>
      <c r="BIE306" s="83"/>
      <c r="BIF306" s="83"/>
      <c r="BIG306" s="83"/>
      <c r="BIH306" s="83"/>
      <c r="BII306" s="83"/>
      <c r="BIJ306" s="83"/>
      <c r="BIK306" s="83"/>
      <c r="BIL306" s="83"/>
      <c r="BIM306" s="83"/>
      <c r="BIN306" s="83"/>
      <c r="BIO306" s="83"/>
      <c r="BIP306" s="83"/>
      <c r="BIQ306" s="83"/>
      <c r="BIR306" s="83"/>
      <c r="BIS306" s="83"/>
      <c r="BIT306" s="83"/>
      <c r="BIU306" s="83"/>
      <c r="BIV306" s="83"/>
      <c r="BIW306" s="83"/>
      <c r="BIX306" s="83"/>
      <c r="BIY306" s="83"/>
      <c r="BIZ306" s="83"/>
      <c r="BJA306" s="83"/>
      <c r="BJB306" s="83"/>
      <c r="BJC306" s="83"/>
      <c r="BJD306" s="83"/>
      <c r="BJE306" s="83"/>
      <c r="BJF306" s="83"/>
      <c r="BJG306" s="83"/>
      <c r="BJH306" s="83"/>
      <c r="BJI306" s="83"/>
      <c r="BJJ306" s="83"/>
      <c r="BJK306" s="83"/>
      <c r="BJL306" s="83"/>
      <c r="BJM306" s="83"/>
      <c r="BJN306" s="83"/>
      <c r="BJO306" s="83"/>
      <c r="BJP306" s="83"/>
      <c r="BJQ306" s="83"/>
      <c r="BJR306" s="83"/>
      <c r="BJS306" s="83"/>
      <c r="BJT306" s="83"/>
      <c r="BJU306" s="83"/>
      <c r="BJV306" s="83"/>
      <c r="BJW306" s="83"/>
      <c r="BJX306" s="83"/>
      <c r="BJY306" s="83"/>
      <c r="BJZ306" s="83"/>
      <c r="BKA306" s="83"/>
      <c r="BKB306" s="83"/>
      <c r="BKC306" s="83"/>
      <c r="BKD306" s="83"/>
      <c r="BKE306" s="83"/>
      <c r="BKF306" s="83"/>
      <c r="BKG306" s="83"/>
      <c r="BKH306" s="83"/>
      <c r="BKI306" s="83"/>
      <c r="BKJ306" s="83"/>
      <c r="BKK306" s="83"/>
      <c r="BKL306" s="83"/>
      <c r="BKM306" s="83"/>
      <c r="BKN306" s="83"/>
      <c r="BKO306" s="83"/>
      <c r="BKP306" s="83"/>
      <c r="BKQ306" s="83"/>
      <c r="BKR306" s="83"/>
      <c r="BKS306" s="83"/>
      <c r="BKT306" s="83"/>
      <c r="BKU306" s="83"/>
      <c r="BKV306" s="83"/>
      <c r="BKW306" s="83"/>
      <c r="BKX306" s="83"/>
      <c r="BKY306" s="83"/>
      <c r="BKZ306" s="83"/>
      <c r="BLA306" s="83"/>
      <c r="BLB306" s="83"/>
      <c r="BLC306" s="83"/>
      <c r="BLD306" s="83"/>
      <c r="BLE306" s="83"/>
      <c r="BLF306" s="83"/>
      <c r="BLG306" s="83"/>
      <c r="BLH306" s="83"/>
      <c r="BLI306" s="83"/>
      <c r="BLJ306" s="83"/>
      <c r="BLK306" s="83"/>
      <c r="BLL306" s="83"/>
      <c r="BLM306" s="83"/>
      <c r="BLN306" s="83"/>
      <c r="BLO306" s="83"/>
      <c r="BLP306" s="83"/>
      <c r="BLQ306" s="83"/>
      <c r="BLR306" s="83"/>
      <c r="BLS306" s="83"/>
      <c r="BLT306" s="83"/>
      <c r="BLU306" s="83"/>
      <c r="BLV306" s="83"/>
      <c r="BLW306" s="83"/>
      <c r="BLX306" s="83"/>
      <c r="BLY306" s="83"/>
      <c r="BLZ306" s="83"/>
      <c r="BMA306" s="83"/>
      <c r="BMB306" s="83"/>
      <c r="BMC306" s="83"/>
      <c r="BMD306" s="83"/>
      <c r="BME306" s="83"/>
      <c r="BMF306" s="83"/>
      <c r="BMG306" s="83"/>
      <c r="BMH306" s="83"/>
      <c r="BMI306" s="83"/>
      <c r="BMJ306" s="83"/>
      <c r="BMK306" s="83"/>
      <c r="BML306" s="83"/>
      <c r="BMM306" s="83"/>
      <c r="BMN306" s="83"/>
      <c r="BMO306" s="83"/>
      <c r="BMP306" s="83"/>
      <c r="BMQ306" s="83"/>
      <c r="BMR306" s="83"/>
      <c r="BMS306" s="83"/>
      <c r="BMT306" s="83"/>
      <c r="BMU306" s="83"/>
      <c r="BMV306" s="83"/>
      <c r="BMW306" s="83"/>
      <c r="BMX306" s="83"/>
      <c r="BMY306" s="83"/>
      <c r="BMZ306" s="83"/>
      <c r="BNA306" s="83"/>
      <c r="BNB306" s="83"/>
      <c r="BNC306" s="83"/>
      <c r="BND306" s="83"/>
      <c r="BNE306" s="83"/>
      <c r="BNF306" s="83"/>
      <c r="BNG306" s="83"/>
      <c r="BNH306" s="83"/>
      <c r="BNI306" s="83"/>
      <c r="BNJ306" s="83"/>
      <c r="BNK306" s="83"/>
      <c r="BNL306" s="83"/>
      <c r="BNM306" s="83"/>
      <c r="BNN306" s="83"/>
      <c r="BNO306" s="83"/>
      <c r="BNP306" s="83"/>
      <c r="BNQ306" s="83"/>
      <c r="BNR306" s="83"/>
      <c r="BNS306" s="83"/>
      <c r="BNT306" s="83"/>
      <c r="BNU306" s="83"/>
      <c r="BNV306" s="83"/>
      <c r="BNW306" s="83"/>
      <c r="BNX306" s="83"/>
      <c r="BNY306" s="83"/>
      <c r="BNZ306" s="83"/>
      <c r="BOA306" s="83"/>
      <c r="BOB306" s="83"/>
      <c r="BOC306" s="83"/>
      <c r="BOD306" s="83"/>
      <c r="BOE306" s="83"/>
      <c r="BOF306" s="83"/>
      <c r="BOG306" s="83"/>
      <c r="BOH306" s="83"/>
      <c r="BOI306" s="83"/>
      <c r="BOJ306" s="83"/>
      <c r="BOK306" s="83"/>
      <c r="BOL306" s="83"/>
      <c r="BOM306" s="83"/>
      <c r="BON306" s="83"/>
      <c r="BOO306" s="83"/>
      <c r="BOP306" s="83"/>
      <c r="BOQ306" s="83"/>
      <c r="BOR306" s="83"/>
      <c r="BOS306" s="83"/>
      <c r="BOT306" s="83"/>
      <c r="BOU306" s="83"/>
      <c r="BOV306" s="83"/>
      <c r="BOW306" s="83"/>
      <c r="BOX306" s="83"/>
      <c r="BOY306" s="83"/>
      <c r="BOZ306" s="83"/>
      <c r="BPA306" s="83"/>
      <c r="BPB306" s="83"/>
      <c r="BPC306" s="83"/>
      <c r="BPD306" s="83"/>
      <c r="BPE306" s="83"/>
      <c r="BPF306" s="83"/>
      <c r="BPG306" s="83"/>
      <c r="BPH306" s="83"/>
      <c r="BPI306" s="83"/>
      <c r="BPJ306" s="83"/>
      <c r="BPK306" s="83"/>
      <c r="BPL306" s="83"/>
      <c r="BPM306" s="83"/>
      <c r="BPN306" s="83"/>
      <c r="BPO306" s="83"/>
      <c r="BPP306" s="83"/>
      <c r="BPQ306" s="83"/>
      <c r="BPR306" s="83"/>
      <c r="BPS306" s="83"/>
      <c r="BPT306" s="83"/>
      <c r="BPU306" s="83"/>
      <c r="BPV306" s="83"/>
      <c r="BPW306" s="83"/>
      <c r="BPX306" s="83"/>
      <c r="BPY306" s="83"/>
      <c r="BPZ306" s="83"/>
      <c r="BQA306" s="83"/>
      <c r="BQB306" s="83"/>
      <c r="BQC306" s="83"/>
      <c r="BQD306" s="83"/>
      <c r="BQE306" s="83"/>
      <c r="BQF306" s="83"/>
      <c r="BQG306" s="83"/>
      <c r="BQH306" s="83"/>
      <c r="BQI306" s="83"/>
      <c r="BQJ306" s="83"/>
      <c r="BQK306" s="83"/>
      <c r="BQL306" s="83"/>
      <c r="BQM306" s="83"/>
      <c r="BQN306" s="83"/>
      <c r="BQO306" s="83"/>
      <c r="BQP306" s="83"/>
      <c r="BQQ306" s="83"/>
      <c r="BQR306" s="83"/>
      <c r="BQS306" s="83"/>
      <c r="BQT306" s="83"/>
      <c r="BQU306" s="83"/>
      <c r="BQV306" s="83"/>
      <c r="BQW306" s="83"/>
      <c r="BQX306" s="83"/>
      <c r="BQY306" s="83"/>
      <c r="BQZ306" s="83"/>
      <c r="BRA306" s="83"/>
      <c r="BRB306" s="83"/>
      <c r="BRC306" s="83"/>
      <c r="BRD306" s="83"/>
      <c r="BRE306" s="83"/>
      <c r="BRF306" s="83"/>
      <c r="BRG306" s="83"/>
      <c r="BRH306" s="83"/>
      <c r="BRI306" s="83"/>
      <c r="BRJ306" s="83"/>
      <c r="BRK306" s="83"/>
      <c r="BRL306" s="83"/>
      <c r="BRM306" s="83"/>
      <c r="BRN306" s="83"/>
      <c r="BRO306" s="83"/>
      <c r="BRP306" s="83"/>
      <c r="BRQ306" s="83"/>
      <c r="BRR306" s="83"/>
      <c r="BRS306" s="83"/>
      <c r="BRT306" s="83"/>
      <c r="BRU306" s="83"/>
      <c r="BRV306" s="83"/>
      <c r="BRW306" s="83"/>
      <c r="BRX306" s="83"/>
      <c r="BRY306" s="83"/>
      <c r="BRZ306" s="83"/>
      <c r="BSA306" s="83"/>
      <c r="BSB306" s="83"/>
      <c r="BSC306" s="83"/>
      <c r="BSD306" s="83"/>
      <c r="BSE306" s="83"/>
      <c r="BSF306" s="83"/>
      <c r="BSG306" s="83"/>
      <c r="BSH306" s="83"/>
      <c r="BSI306" s="83"/>
      <c r="BSJ306" s="83"/>
      <c r="BSK306" s="83"/>
      <c r="BSL306" s="83"/>
      <c r="BSM306" s="83"/>
      <c r="BSN306" s="83"/>
      <c r="BSO306" s="83"/>
      <c r="BSP306" s="83"/>
      <c r="BSQ306" s="83"/>
      <c r="BSR306" s="83"/>
      <c r="BSS306" s="83"/>
      <c r="BST306" s="83"/>
      <c r="BSU306" s="83"/>
      <c r="BSV306" s="83"/>
      <c r="BSW306" s="83"/>
      <c r="BSX306" s="83"/>
      <c r="BSY306" s="83"/>
      <c r="BSZ306" s="83"/>
      <c r="BTA306" s="83"/>
      <c r="BTB306" s="83"/>
      <c r="BTC306" s="83"/>
      <c r="BTD306" s="83"/>
      <c r="BTE306" s="83"/>
      <c r="BTF306" s="83"/>
      <c r="BTG306" s="83"/>
      <c r="BTH306" s="83"/>
      <c r="BTI306" s="83"/>
      <c r="BTJ306" s="83"/>
      <c r="BTK306" s="83"/>
      <c r="BTL306" s="83"/>
      <c r="BTM306" s="83"/>
      <c r="BTN306" s="83"/>
      <c r="BTO306" s="83"/>
      <c r="BTP306" s="83"/>
      <c r="BTQ306" s="83"/>
      <c r="BTR306" s="83"/>
      <c r="BTS306" s="83"/>
      <c r="BTT306" s="83"/>
      <c r="BTU306" s="83"/>
      <c r="BTV306" s="83"/>
      <c r="BTW306" s="83"/>
      <c r="BTX306" s="83"/>
      <c r="BTY306" s="83"/>
      <c r="BTZ306" s="83"/>
      <c r="BUA306" s="83"/>
      <c r="BUB306" s="83"/>
      <c r="BUC306" s="83"/>
      <c r="BUD306" s="83"/>
      <c r="BUE306" s="83"/>
      <c r="BUF306" s="83"/>
      <c r="BUG306" s="83"/>
      <c r="BUH306" s="83"/>
      <c r="BUI306" s="83"/>
      <c r="BUJ306" s="83"/>
      <c r="BUK306" s="83"/>
      <c r="BUL306" s="83"/>
      <c r="BUM306" s="83"/>
      <c r="BUN306" s="83"/>
      <c r="BUO306" s="83"/>
      <c r="BUP306" s="83"/>
      <c r="BUQ306" s="83"/>
      <c r="BUR306" s="83"/>
      <c r="BUS306" s="83"/>
      <c r="BUT306" s="83"/>
      <c r="BUU306" s="83"/>
      <c r="BUV306" s="83"/>
      <c r="BUW306" s="83"/>
      <c r="BUX306" s="83"/>
      <c r="BUY306" s="83"/>
      <c r="BUZ306" s="83"/>
      <c r="BVA306" s="83"/>
      <c r="BVB306" s="83"/>
      <c r="BVC306" s="83"/>
      <c r="BVD306" s="83"/>
      <c r="BVE306" s="83"/>
      <c r="BVF306" s="83"/>
      <c r="BVG306" s="83"/>
      <c r="BVH306" s="83"/>
      <c r="BVI306" s="83"/>
      <c r="BVJ306" s="83"/>
      <c r="BVK306" s="83"/>
      <c r="BVL306" s="83"/>
      <c r="BVM306" s="83"/>
      <c r="BVN306" s="83"/>
      <c r="BVO306" s="83"/>
      <c r="BVP306" s="83"/>
      <c r="BVQ306" s="83"/>
      <c r="BVR306" s="83"/>
      <c r="BVS306" s="83"/>
      <c r="BVT306" s="83"/>
      <c r="BVU306" s="83"/>
      <c r="BVV306" s="83"/>
      <c r="BVW306" s="83"/>
      <c r="BVX306" s="83"/>
      <c r="BVY306" s="83"/>
      <c r="BVZ306" s="83"/>
      <c r="BWA306" s="83"/>
      <c r="BWB306" s="83"/>
      <c r="BWC306" s="83"/>
      <c r="BWD306" s="83"/>
      <c r="BWE306" s="83"/>
      <c r="BWF306" s="83"/>
      <c r="BWG306" s="83"/>
      <c r="BWH306" s="83"/>
      <c r="BWI306" s="83"/>
      <c r="BWJ306" s="83"/>
      <c r="BWK306" s="83"/>
      <c r="BWL306" s="83"/>
      <c r="BWM306" s="83"/>
      <c r="BWN306" s="83"/>
      <c r="BWO306" s="83"/>
      <c r="BWP306" s="83"/>
      <c r="BWQ306" s="83"/>
      <c r="BWR306" s="83"/>
      <c r="BWS306" s="83"/>
      <c r="BWT306" s="83"/>
      <c r="BWU306" s="83"/>
      <c r="BWV306" s="83"/>
      <c r="BWW306" s="83"/>
      <c r="BWX306" s="83"/>
      <c r="BWY306" s="83"/>
      <c r="BWZ306" s="83"/>
      <c r="BXA306" s="83"/>
      <c r="BXB306" s="83"/>
      <c r="BXC306" s="83"/>
      <c r="BXD306" s="83"/>
      <c r="BXE306" s="83"/>
      <c r="BXF306" s="83"/>
      <c r="BXG306" s="83"/>
      <c r="BXH306" s="83"/>
      <c r="BXI306" s="83"/>
      <c r="BXJ306" s="83"/>
      <c r="BXK306" s="83"/>
      <c r="BXL306" s="83"/>
      <c r="BXM306" s="83"/>
      <c r="BXN306" s="83"/>
      <c r="BXO306" s="83"/>
      <c r="BXP306" s="83"/>
      <c r="BXQ306" s="83"/>
      <c r="BXR306" s="83"/>
      <c r="BXS306" s="83"/>
      <c r="BXT306" s="83"/>
      <c r="BXU306" s="83"/>
      <c r="BXV306" s="83"/>
      <c r="BXW306" s="83"/>
      <c r="BXX306" s="83"/>
      <c r="BXY306" s="83"/>
      <c r="BXZ306" s="83"/>
      <c r="BYA306" s="83"/>
      <c r="BYB306" s="83"/>
      <c r="BYC306" s="83"/>
      <c r="BYD306" s="83"/>
      <c r="BYE306" s="83"/>
      <c r="BYF306" s="83"/>
      <c r="BYG306" s="83"/>
      <c r="BYH306" s="83"/>
      <c r="BYI306" s="83"/>
      <c r="BYJ306" s="83"/>
      <c r="BYK306" s="83"/>
      <c r="BYL306" s="83"/>
      <c r="BYM306" s="83"/>
      <c r="BYN306" s="83"/>
      <c r="BYO306" s="83"/>
      <c r="BYP306" s="83"/>
      <c r="BYQ306" s="83"/>
      <c r="BYR306" s="83"/>
      <c r="BYS306" s="83"/>
      <c r="BYT306" s="83"/>
      <c r="BYU306" s="83"/>
      <c r="BYV306" s="83"/>
      <c r="BYW306" s="83"/>
      <c r="BYX306" s="83"/>
      <c r="BYY306" s="83"/>
      <c r="BYZ306" s="83"/>
      <c r="BZA306" s="83"/>
      <c r="BZB306" s="83"/>
      <c r="BZC306" s="83"/>
      <c r="BZD306" s="83"/>
      <c r="BZE306" s="83"/>
      <c r="BZF306" s="83"/>
      <c r="BZG306" s="83"/>
      <c r="BZH306" s="83"/>
      <c r="BZI306" s="83"/>
      <c r="BZJ306" s="83"/>
      <c r="BZK306" s="83"/>
      <c r="BZL306" s="83"/>
      <c r="BZM306" s="83"/>
      <c r="BZN306" s="83"/>
      <c r="BZO306" s="83"/>
      <c r="BZP306" s="83"/>
      <c r="BZQ306" s="83"/>
      <c r="BZR306" s="83"/>
      <c r="BZS306" s="83"/>
      <c r="BZT306" s="83"/>
      <c r="BZU306" s="83"/>
      <c r="BZV306" s="83"/>
      <c r="BZW306" s="83"/>
      <c r="BZX306" s="83"/>
      <c r="BZY306" s="83"/>
      <c r="BZZ306" s="83"/>
      <c r="CAA306" s="83"/>
      <c r="CAB306" s="83"/>
      <c r="CAC306" s="83"/>
      <c r="CAD306" s="83"/>
      <c r="CAE306" s="83"/>
      <c r="CAF306" s="83"/>
      <c r="CAG306" s="83"/>
      <c r="CAH306" s="83"/>
      <c r="CAI306" s="83"/>
      <c r="CAJ306" s="83"/>
      <c r="CAK306" s="83"/>
      <c r="CAL306" s="83"/>
      <c r="CAM306" s="83"/>
      <c r="CAN306" s="83"/>
      <c r="CAO306" s="83"/>
      <c r="CAP306" s="83"/>
      <c r="CAQ306" s="83"/>
      <c r="CAR306" s="83"/>
      <c r="CAS306" s="83"/>
      <c r="CAT306" s="83"/>
      <c r="CAU306" s="83"/>
      <c r="CAV306" s="83"/>
      <c r="CAW306" s="83"/>
      <c r="CAX306" s="83"/>
      <c r="CAY306" s="83"/>
      <c r="CAZ306" s="83"/>
      <c r="CBA306" s="83"/>
      <c r="CBB306" s="83"/>
      <c r="CBC306" s="83"/>
      <c r="CBD306" s="83"/>
      <c r="CBE306" s="83"/>
      <c r="CBF306" s="83"/>
      <c r="CBG306" s="83"/>
      <c r="CBH306" s="83"/>
      <c r="CBI306" s="83"/>
      <c r="CBJ306" s="83"/>
      <c r="CBK306" s="83"/>
      <c r="CBL306" s="83"/>
      <c r="CBM306" s="83"/>
      <c r="CBN306" s="83"/>
      <c r="CBO306" s="83"/>
      <c r="CBP306" s="83"/>
      <c r="CBQ306" s="83"/>
      <c r="CBR306" s="83"/>
      <c r="CBS306" s="83"/>
      <c r="CBT306" s="83"/>
      <c r="CBU306" s="83"/>
      <c r="CBV306" s="83"/>
      <c r="CBW306" s="83"/>
      <c r="CBX306" s="83"/>
      <c r="CBY306" s="83"/>
      <c r="CBZ306" s="83"/>
      <c r="CCA306" s="83"/>
      <c r="CCB306" s="83"/>
      <c r="CCC306" s="83"/>
      <c r="CCD306" s="83"/>
      <c r="CCE306" s="83"/>
      <c r="CCF306" s="83"/>
      <c r="CCG306" s="83"/>
      <c r="CCH306" s="83"/>
      <c r="CCI306" s="83"/>
      <c r="CCJ306" s="83"/>
      <c r="CCK306" s="83"/>
      <c r="CCL306" s="83"/>
      <c r="CCM306" s="83"/>
      <c r="CCN306" s="83"/>
      <c r="CCO306" s="83"/>
      <c r="CCP306" s="83"/>
      <c r="CCQ306" s="83"/>
      <c r="CCR306" s="83"/>
      <c r="CCS306" s="83"/>
      <c r="CCT306" s="83"/>
      <c r="CCU306" s="83"/>
      <c r="CCV306" s="83"/>
      <c r="CCW306" s="83"/>
      <c r="CCX306" s="83"/>
      <c r="CCY306" s="83"/>
      <c r="CCZ306" s="83"/>
      <c r="CDA306" s="83"/>
      <c r="CDB306" s="83"/>
      <c r="CDC306" s="83"/>
      <c r="CDD306" s="83"/>
      <c r="CDE306" s="83"/>
      <c r="CDF306" s="83"/>
      <c r="CDG306" s="83"/>
      <c r="CDH306" s="83"/>
      <c r="CDI306" s="83"/>
      <c r="CDJ306" s="83"/>
      <c r="CDK306" s="83"/>
      <c r="CDL306" s="83"/>
      <c r="CDM306" s="83"/>
      <c r="CDN306" s="83"/>
      <c r="CDO306" s="83"/>
      <c r="CDP306" s="83"/>
      <c r="CDQ306" s="83"/>
      <c r="CDR306" s="83"/>
      <c r="CDS306" s="83"/>
      <c r="CDT306" s="83"/>
      <c r="CDU306" s="83"/>
      <c r="CDV306" s="83"/>
      <c r="CDW306" s="83"/>
      <c r="CDX306" s="83"/>
      <c r="CDY306" s="83"/>
      <c r="CDZ306" s="83"/>
      <c r="CEA306" s="83"/>
      <c r="CEB306" s="83"/>
      <c r="CEC306" s="83"/>
      <c r="CED306" s="83"/>
      <c r="CEE306" s="83"/>
      <c r="CEF306" s="83"/>
      <c r="CEG306" s="83"/>
      <c r="CEH306" s="83"/>
      <c r="CEI306" s="83"/>
      <c r="CEJ306" s="83"/>
      <c r="CEK306" s="83"/>
      <c r="CEL306" s="83"/>
      <c r="CEM306" s="83"/>
      <c r="CEN306" s="83"/>
      <c r="CEO306" s="83"/>
      <c r="CEP306" s="83"/>
      <c r="CEQ306" s="83"/>
      <c r="CER306" s="83"/>
      <c r="CES306" s="83"/>
      <c r="CET306" s="83"/>
      <c r="CEU306" s="83"/>
      <c r="CEV306" s="83"/>
      <c r="CEW306" s="83"/>
      <c r="CEX306" s="83"/>
      <c r="CEY306" s="83"/>
      <c r="CEZ306" s="83"/>
      <c r="CFA306" s="83"/>
      <c r="CFB306" s="83"/>
      <c r="CFC306" s="83"/>
      <c r="CFD306" s="83"/>
      <c r="CFE306" s="83"/>
      <c r="CFF306" s="83"/>
      <c r="CFG306" s="83"/>
      <c r="CFH306" s="83"/>
      <c r="CFI306" s="83"/>
      <c r="CFJ306" s="83"/>
      <c r="CFK306" s="83"/>
      <c r="CFL306" s="83"/>
      <c r="CFM306" s="83"/>
      <c r="CFN306" s="83"/>
      <c r="CFO306" s="83"/>
      <c r="CFP306" s="83"/>
      <c r="CFQ306" s="83"/>
      <c r="CFR306" s="83"/>
      <c r="CFS306" s="83"/>
      <c r="CFT306" s="83"/>
      <c r="CFU306" s="83"/>
      <c r="CFV306" s="83"/>
      <c r="CFW306" s="83"/>
      <c r="CFX306" s="83"/>
      <c r="CFY306" s="83"/>
      <c r="CFZ306" s="83"/>
      <c r="CGA306" s="83"/>
      <c r="CGB306" s="83"/>
      <c r="CGC306" s="83"/>
      <c r="CGD306" s="83"/>
      <c r="CGE306" s="83"/>
      <c r="CGF306" s="83"/>
      <c r="CGG306" s="83"/>
      <c r="CGH306" s="83"/>
      <c r="CGI306" s="83"/>
      <c r="CGJ306" s="83"/>
      <c r="CGK306" s="83"/>
      <c r="CGL306" s="83"/>
      <c r="CGM306" s="83"/>
      <c r="CGN306" s="83"/>
      <c r="CGO306" s="83"/>
      <c r="CGP306" s="83"/>
      <c r="CGQ306" s="83"/>
      <c r="CGR306" s="83"/>
      <c r="CGS306" s="83"/>
      <c r="CGT306" s="83"/>
      <c r="CGU306" s="83"/>
      <c r="CGV306" s="83"/>
      <c r="CGW306" s="83"/>
      <c r="CGX306" s="83"/>
      <c r="CGY306" s="83"/>
      <c r="CGZ306" s="83"/>
      <c r="CHA306" s="83"/>
      <c r="CHB306" s="83"/>
      <c r="CHC306" s="83"/>
      <c r="CHD306" s="83"/>
      <c r="CHE306" s="83"/>
      <c r="CHF306" s="83"/>
      <c r="CHG306" s="83"/>
      <c r="CHH306" s="83"/>
      <c r="CHI306" s="83"/>
      <c r="CHJ306" s="83"/>
      <c r="CHK306" s="83"/>
      <c r="CHL306" s="83"/>
      <c r="CHM306" s="83"/>
      <c r="CHN306" s="83"/>
      <c r="CHO306" s="83"/>
      <c r="CHP306" s="83"/>
      <c r="CHQ306" s="83"/>
      <c r="CHR306" s="83"/>
      <c r="CHS306" s="83"/>
      <c r="CHT306" s="83"/>
      <c r="CHU306" s="83"/>
      <c r="CHV306" s="83"/>
      <c r="CHW306" s="83"/>
      <c r="CHX306" s="83"/>
      <c r="CHY306" s="83"/>
      <c r="CHZ306" s="83"/>
      <c r="CIA306" s="83"/>
      <c r="CIB306" s="83"/>
      <c r="CIC306" s="83"/>
      <c r="CID306" s="83"/>
      <c r="CIE306" s="83"/>
      <c r="CIF306" s="83"/>
      <c r="CIG306" s="83"/>
      <c r="CIH306" s="83"/>
      <c r="CII306" s="83"/>
      <c r="CIJ306" s="83"/>
      <c r="CIK306" s="83"/>
      <c r="CIL306" s="83"/>
      <c r="CIM306" s="83"/>
      <c r="CIN306" s="83"/>
      <c r="CIO306" s="83"/>
      <c r="CIP306" s="83"/>
      <c r="CIQ306" s="83"/>
      <c r="CIR306" s="83"/>
      <c r="CIS306" s="83"/>
      <c r="CIT306" s="83"/>
      <c r="CIU306" s="83"/>
      <c r="CIV306" s="83"/>
      <c r="CIW306" s="83"/>
      <c r="CIX306" s="83"/>
      <c r="CIY306" s="83"/>
      <c r="CIZ306" s="83"/>
      <c r="CJA306" s="83"/>
      <c r="CJB306" s="83"/>
      <c r="CJC306" s="83"/>
      <c r="CJD306" s="83"/>
      <c r="CJE306" s="83"/>
      <c r="CJF306" s="83"/>
      <c r="CJG306" s="83"/>
      <c r="CJH306" s="83"/>
      <c r="CJI306" s="83"/>
      <c r="CJJ306" s="83"/>
      <c r="CJK306" s="83"/>
      <c r="CJL306" s="83"/>
      <c r="CJM306" s="83"/>
      <c r="CJN306" s="83"/>
      <c r="CJO306" s="83"/>
      <c r="CJP306" s="83"/>
      <c r="CJQ306" s="83"/>
      <c r="CJR306" s="83"/>
      <c r="CJS306" s="83"/>
      <c r="CJT306" s="83"/>
      <c r="CJU306" s="83"/>
      <c r="CJV306" s="83"/>
      <c r="CJW306" s="83"/>
      <c r="CJX306" s="83"/>
      <c r="CJY306" s="83"/>
      <c r="CJZ306" s="83"/>
      <c r="CKA306" s="83"/>
      <c r="CKB306" s="83"/>
      <c r="CKC306" s="83"/>
      <c r="CKD306" s="83"/>
      <c r="CKE306" s="83"/>
      <c r="CKF306" s="83"/>
      <c r="CKG306" s="83"/>
      <c r="CKH306" s="83"/>
      <c r="CKI306" s="83"/>
      <c r="CKJ306" s="83"/>
      <c r="CKK306" s="83"/>
      <c r="CKL306" s="83"/>
      <c r="CKM306" s="83"/>
      <c r="CKN306" s="83"/>
      <c r="CKO306" s="83"/>
      <c r="CKP306" s="83"/>
      <c r="CKQ306" s="83"/>
      <c r="CKR306" s="83"/>
      <c r="CKS306" s="83"/>
      <c r="CKT306" s="83"/>
      <c r="CKU306" s="83"/>
      <c r="CKV306" s="83"/>
      <c r="CKW306" s="83"/>
      <c r="CKX306" s="83"/>
      <c r="CKY306" s="83"/>
      <c r="CKZ306" s="83"/>
      <c r="CLA306" s="83"/>
      <c r="CLB306" s="83"/>
      <c r="CLC306" s="83"/>
      <c r="CLD306" s="83"/>
      <c r="CLE306" s="83"/>
      <c r="CLF306" s="83"/>
      <c r="CLG306" s="83"/>
      <c r="CLH306" s="83"/>
      <c r="CLI306" s="83"/>
      <c r="CLJ306" s="83"/>
      <c r="CLK306" s="83"/>
      <c r="CLL306" s="83"/>
      <c r="CLM306" s="83"/>
      <c r="CLN306" s="83"/>
      <c r="CLO306" s="83"/>
      <c r="CLP306" s="83"/>
      <c r="CLQ306" s="83"/>
      <c r="CLR306" s="83"/>
      <c r="CLS306" s="83"/>
      <c r="CLT306" s="83"/>
      <c r="CLU306" s="83"/>
      <c r="CLV306" s="83"/>
      <c r="CLW306" s="83"/>
      <c r="CLX306" s="83"/>
      <c r="CLY306" s="83"/>
      <c r="CLZ306" s="83"/>
      <c r="CMA306" s="83"/>
      <c r="CMB306" s="83"/>
      <c r="CMC306" s="83"/>
      <c r="CMD306" s="83"/>
      <c r="CME306" s="83"/>
      <c r="CMF306" s="83"/>
      <c r="CMG306" s="83"/>
      <c r="CMH306" s="83"/>
      <c r="CMI306" s="83"/>
      <c r="CMJ306" s="83"/>
      <c r="CMK306" s="83"/>
      <c r="CML306" s="83"/>
      <c r="CMM306" s="83"/>
      <c r="CMN306" s="83"/>
      <c r="CMO306" s="83"/>
      <c r="CMP306" s="83"/>
      <c r="CMQ306" s="83"/>
      <c r="CMR306" s="83"/>
      <c r="CMS306" s="83"/>
      <c r="CMT306" s="83"/>
      <c r="CMU306" s="83"/>
      <c r="CMV306" s="83"/>
      <c r="CMW306" s="83"/>
      <c r="CMX306" s="83"/>
      <c r="CMY306" s="83"/>
      <c r="CMZ306" s="83"/>
      <c r="CNA306" s="83"/>
      <c r="CNB306" s="83"/>
      <c r="CNC306" s="83"/>
      <c r="CND306" s="83"/>
      <c r="CNE306" s="83"/>
      <c r="CNF306" s="83"/>
      <c r="CNG306" s="83"/>
      <c r="CNH306" s="83"/>
      <c r="CNI306" s="83"/>
      <c r="CNJ306" s="83"/>
      <c r="CNK306" s="83"/>
      <c r="CNL306" s="83"/>
      <c r="CNM306" s="83"/>
      <c r="CNN306" s="83"/>
      <c r="CNO306" s="83"/>
      <c r="CNP306" s="83"/>
      <c r="CNQ306" s="83"/>
      <c r="CNR306" s="83"/>
      <c r="CNS306" s="83"/>
      <c r="CNT306" s="83"/>
      <c r="CNU306" s="83"/>
      <c r="CNV306" s="83"/>
      <c r="CNW306" s="83"/>
      <c r="CNX306" s="83"/>
      <c r="CNY306" s="83"/>
      <c r="CNZ306" s="83"/>
      <c r="COA306" s="83"/>
      <c r="COB306" s="83"/>
      <c r="COC306" s="83"/>
      <c r="COD306" s="83"/>
      <c r="COE306" s="83"/>
      <c r="COF306" s="83"/>
      <c r="COG306" s="83"/>
      <c r="COH306" s="83"/>
      <c r="COI306" s="83"/>
      <c r="COJ306" s="83"/>
      <c r="COK306" s="83"/>
      <c r="COL306" s="83"/>
      <c r="COM306" s="83"/>
      <c r="CON306" s="83"/>
      <c r="COO306" s="83"/>
      <c r="COP306" s="83"/>
      <c r="COQ306" s="83"/>
      <c r="COR306" s="83"/>
      <c r="COS306" s="83"/>
      <c r="COT306" s="83"/>
      <c r="COU306" s="83"/>
      <c r="COV306" s="83"/>
      <c r="COW306" s="83"/>
      <c r="COX306" s="83"/>
      <c r="COY306" s="83"/>
      <c r="COZ306" s="83"/>
      <c r="CPA306" s="83"/>
      <c r="CPB306" s="83"/>
      <c r="CPC306" s="83"/>
      <c r="CPD306" s="83"/>
      <c r="CPE306" s="83"/>
      <c r="CPF306" s="83"/>
      <c r="CPG306" s="83"/>
      <c r="CPH306" s="83"/>
      <c r="CPI306" s="83"/>
      <c r="CPJ306" s="83"/>
      <c r="CPK306" s="83"/>
      <c r="CPL306" s="83"/>
      <c r="CPM306" s="83"/>
      <c r="CPN306" s="83"/>
      <c r="CPO306" s="83"/>
      <c r="CPP306" s="83"/>
      <c r="CPQ306" s="83"/>
      <c r="CPR306" s="83"/>
      <c r="CPS306" s="83"/>
      <c r="CPT306" s="83"/>
      <c r="CPU306" s="83"/>
      <c r="CPV306" s="83"/>
      <c r="CPW306" s="83"/>
      <c r="CPX306" s="83"/>
      <c r="CPY306" s="83"/>
      <c r="CPZ306" s="83"/>
      <c r="CQA306" s="83"/>
      <c r="CQB306" s="83"/>
      <c r="CQC306" s="83"/>
      <c r="CQD306" s="83"/>
      <c r="CQE306" s="83"/>
      <c r="CQF306" s="83"/>
      <c r="CQG306" s="83"/>
      <c r="CQH306" s="83"/>
      <c r="CQI306" s="83"/>
      <c r="CQJ306" s="83"/>
      <c r="CQK306" s="83"/>
      <c r="CQL306" s="83"/>
      <c r="CQM306" s="83"/>
      <c r="CQN306" s="83"/>
      <c r="CQO306" s="83"/>
      <c r="CQP306" s="83"/>
      <c r="CQQ306" s="83"/>
      <c r="CQR306" s="83"/>
      <c r="CQS306" s="83"/>
      <c r="CQT306" s="83"/>
      <c r="CQU306" s="83"/>
      <c r="CQV306" s="83"/>
      <c r="CQW306" s="83"/>
      <c r="CQX306" s="83"/>
      <c r="CQY306" s="83"/>
      <c r="CQZ306" s="83"/>
      <c r="CRA306" s="83"/>
      <c r="CRB306" s="83"/>
      <c r="CRC306" s="83"/>
      <c r="CRD306" s="83"/>
      <c r="CRE306" s="83"/>
      <c r="CRF306" s="83"/>
      <c r="CRG306" s="83"/>
      <c r="CRH306" s="83"/>
      <c r="CRI306" s="83"/>
      <c r="CRJ306" s="83"/>
      <c r="CRK306" s="83"/>
      <c r="CRL306" s="83"/>
      <c r="CRM306" s="83"/>
      <c r="CRN306" s="83"/>
      <c r="CRO306" s="83"/>
      <c r="CRP306" s="83"/>
      <c r="CRQ306" s="83"/>
      <c r="CRR306" s="83"/>
      <c r="CRS306" s="83"/>
      <c r="CRT306" s="83"/>
      <c r="CRU306" s="83"/>
      <c r="CRV306" s="83"/>
      <c r="CRW306" s="83"/>
      <c r="CRX306" s="83"/>
      <c r="CRY306" s="83"/>
      <c r="CRZ306" s="83"/>
      <c r="CSA306" s="83"/>
      <c r="CSB306" s="83"/>
      <c r="CSC306" s="83"/>
      <c r="CSD306" s="83"/>
      <c r="CSE306" s="83"/>
      <c r="CSF306" s="83"/>
      <c r="CSG306" s="83"/>
      <c r="CSH306" s="83"/>
      <c r="CSI306" s="83"/>
      <c r="CSJ306" s="83"/>
      <c r="CSK306" s="83"/>
      <c r="CSL306" s="83"/>
      <c r="CSM306" s="83"/>
      <c r="CSN306" s="83"/>
      <c r="CSO306" s="83"/>
      <c r="CSP306" s="83"/>
      <c r="CSQ306" s="83"/>
      <c r="CSR306" s="83"/>
      <c r="CSS306" s="83"/>
      <c r="CST306" s="83"/>
      <c r="CSU306" s="83"/>
      <c r="CSV306" s="83"/>
      <c r="CSW306" s="83"/>
      <c r="CSX306" s="83"/>
      <c r="CSY306" s="83"/>
      <c r="CSZ306" s="83"/>
      <c r="CTA306" s="83"/>
      <c r="CTB306" s="83"/>
      <c r="CTC306" s="83"/>
      <c r="CTD306" s="83"/>
      <c r="CTE306" s="83"/>
      <c r="CTF306" s="83"/>
      <c r="CTG306" s="83"/>
      <c r="CTH306" s="83"/>
      <c r="CTI306" s="83"/>
      <c r="CTJ306" s="83"/>
      <c r="CTK306" s="83"/>
      <c r="CTL306" s="83"/>
      <c r="CTM306" s="83"/>
      <c r="CTN306" s="83"/>
      <c r="CTO306" s="83"/>
      <c r="CTP306" s="83"/>
      <c r="CTQ306" s="83"/>
      <c r="CTR306" s="83"/>
      <c r="CTS306" s="83"/>
      <c r="CTT306" s="83"/>
      <c r="CTU306" s="83"/>
      <c r="CTV306" s="83"/>
      <c r="CTW306" s="83"/>
      <c r="CTX306" s="83"/>
      <c r="CTY306" s="83"/>
      <c r="CTZ306" s="83"/>
      <c r="CUA306" s="83"/>
      <c r="CUB306" s="83"/>
      <c r="CUC306" s="83"/>
      <c r="CUD306" s="83"/>
      <c r="CUE306" s="83"/>
      <c r="CUF306" s="83"/>
      <c r="CUG306" s="83"/>
      <c r="CUH306" s="83"/>
      <c r="CUI306" s="83"/>
      <c r="CUJ306" s="83"/>
      <c r="CUK306" s="83"/>
      <c r="CUL306" s="83"/>
      <c r="CUM306" s="83"/>
      <c r="CUN306" s="83"/>
      <c r="CUO306" s="83"/>
      <c r="CUP306" s="83"/>
      <c r="CUQ306" s="83"/>
      <c r="CUR306" s="83"/>
      <c r="CUS306" s="83"/>
      <c r="CUT306" s="83"/>
      <c r="CUU306" s="83"/>
      <c r="CUV306" s="83"/>
      <c r="CUW306" s="83"/>
      <c r="CUX306" s="83"/>
      <c r="CUY306" s="83"/>
      <c r="CUZ306" s="83"/>
      <c r="CVA306" s="83"/>
      <c r="CVB306" s="83"/>
      <c r="CVC306" s="83"/>
      <c r="CVD306" s="83"/>
      <c r="CVE306" s="83"/>
      <c r="CVF306" s="83"/>
      <c r="CVG306" s="83"/>
      <c r="CVH306" s="83"/>
      <c r="CVI306" s="83"/>
      <c r="CVJ306" s="83"/>
      <c r="CVK306" s="83"/>
      <c r="CVL306" s="83"/>
      <c r="CVM306" s="83"/>
      <c r="CVN306" s="83"/>
      <c r="CVO306" s="83"/>
      <c r="CVP306" s="83"/>
      <c r="CVQ306" s="83"/>
      <c r="CVR306" s="83"/>
      <c r="CVS306" s="83"/>
      <c r="CVT306" s="83"/>
      <c r="CVU306" s="83"/>
      <c r="CVV306" s="83"/>
      <c r="CVW306" s="83"/>
      <c r="CVX306" s="83"/>
      <c r="CVY306" s="83"/>
      <c r="CVZ306" s="83"/>
      <c r="CWA306" s="83"/>
      <c r="CWB306" s="83"/>
      <c r="CWC306" s="83"/>
      <c r="CWD306" s="83"/>
      <c r="CWE306" s="83"/>
      <c r="CWF306" s="83"/>
      <c r="CWG306" s="83"/>
      <c r="CWH306" s="83"/>
      <c r="CWI306" s="83"/>
      <c r="CWJ306" s="83"/>
      <c r="CWK306" s="83"/>
      <c r="CWL306" s="83"/>
      <c r="CWM306" s="83"/>
      <c r="CWN306" s="83"/>
      <c r="CWO306" s="83"/>
      <c r="CWP306" s="83"/>
      <c r="CWQ306" s="83"/>
      <c r="CWR306" s="83"/>
      <c r="CWS306" s="83"/>
      <c r="CWT306" s="83"/>
      <c r="CWU306" s="83"/>
      <c r="CWV306" s="83"/>
      <c r="CWW306" s="83"/>
      <c r="CWX306" s="83"/>
      <c r="CWY306" s="83"/>
      <c r="CWZ306" s="83"/>
      <c r="CXA306" s="83"/>
      <c r="CXB306" s="83"/>
      <c r="CXC306" s="83"/>
      <c r="CXD306" s="83"/>
      <c r="CXE306" s="83"/>
      <c r="CXF306" s="83"/>
      <c r="CXG306" s="83"/>
      <c r="CXH306" s="83"/>
      <c r="CXI306" s="83"/>
      <c r="CXJ306" s="83"/>
      <c r="CXK306" s="83"/>
      <c r="CXL306" s="83"/>
      <c r="CXM306" s="83"/>
      <c r="CXN306" s="83"/>
      <c r="CXO306" s="83"/>
      <c r="CXP306" s="83"/>
      <c r="CXQ306" s="83"/>
      <c r="CXR306" s="83"/>
      <c r="CXS306" s="83"/>
      <c r="CXT306" s="83"/>
      <c r="CXU306" s="83"/>
      <c r="CXV306" s="83"/>
      <c r="CXW306" s="83"/>
      <c r="CXX306" s="83"/>
      <c r="CXY306" s="83"/>
      <c r="CXZ306" s="83"/>
      <c r="CYA306" s="83"/>
      <c r="CYB306" s="83"/>
      <c r="CYC306" s="83"/>
      <c r="CYD306" s="83"/>
      <c r="CYE306" s="83"/>
      <c r="CYF306" s="83"/>
      <c r="CYG306" s="83"/>
      <c r="CYH306" s="83"/>
      <c r="CYI306" s="83"/>
      <c r="CYJ306" s="83"/>
      <c r="CYK306" s="83"/>
      <c r="CYL306" s="83"/>
      <c r="CYM306" s="83"/>
      <c r="CYN306" s="83"/>
      <c r="CYO306" s="83"/>
      <c r="CYP306" s="83"/>
      <c r="CYQ306" s="83"/>
      <c r="CYR306" s="83"/>
      <c r="CYS306" s="83"/>
      <c r="CYT306" s="83"/>
      <c r="CYU306" s="83"/>
      <c r="CYV306" s="83"/>
      <c r="CYW306" s="83"/>
      <c r="CYX306" s="83"/>
      <c r="CYY306" s="83"/>
      <c r="CYZ306" s="83"/>
      <c r="CZA306" s="83"/>
      <c r="CZB306" s="83"/>
      <c r="CZC306" s="83"/>
      <c r="CZD306" s="83"/>
      <c r="CZE306" s="83"/>
      <c r="CZF306" s="83"/>
      <c r="CZG306" s="83"/>
      <c r="CZH306" s="83"/>
      <c r="CZI306" s="83"/>
      <c r="CZJ306" s="83"/>
      <c r="CZK306" s="83"/>
      <c r="CZL306" s="83"/>
      <c r="CZM306" s="83"/>
      <c r="CZN306" s="83"/>
      <c r="CZO306" s="83"/>
      <c r="CZP306" s="83"/>
      <c r="CZQ306" s="83"/>
      <c r="CZR306" s="83"/>
      <c r="CZS306" s="83"/>
      <c r="CZT306" s="83"/>
      <c r="CZU306" s="83"/>
      <c r="CZV306" s="83"/>
      <c r="CZW306" s="83"/>
      <c r="CZX306" s="83"/>
      <c r="CZY306" s="83"/>
      <c r="CZZ306" s="83"/>
      <c r="DAA306" s="83"/>
      <c r="DAB306" s="83"/>
      <c r="DAC306" s="83"/>
      <c r="DAD306" s="83"/>
      <c r="DAE306" s="83"/>
      <c r="DAF306" s="83"/>
      <c r="DAG306" s="83"/>
      <c r="DAH306" s="83"/>
      <c r="DAI306" s="83"/>
      <c r="DAJ306" s="83"/>
      <c r="DAK306" s="83"/>
      <c r="DAL306" s="83"/>
      <c r="DAM306" s="83"/>
      <c r="DAN306" s="83"/>
      <c r="DAO306" s="83"/>
      <c r="DAP306" s="83"/>
      <c r="DAQ306" s="83"/>
      <c r="DAR306" s="83"/>
      <c r="DAS306" s="83"/>
      <c r="DAT306" s="83"/>
      <c r="DAU306" s="83"/>
      <c r="DAV306" s="83"/>
      <c r="DAW306" s="83"/>
      <c r="DAX306" s="83"/>
      <c r="DAY306" s="83"/>
      <c r="DAZ306" s="83"/>
      <c r="DBA306" s="83"/>
      <c r="DBB306" s="83"/>
      <c r="DBC306" s="83"/>
      <c r="DBD306" s="83"/>
      <c r="DBE306" s="83"/>
      <c r="DBF306" s="83"/>
      <c r="DBG306" s="83"/>
      <c r="DBH306" s="83"/>
      <c r="DBI306" s="83"/>
      <c r="DBJ306" s="83"/>
      <c r="DBK306" s="83"/>
      <c r="DBL306" s="83"/>
      <c r="DBM306" s="83"/>
      <c r="DBN306" s="83"/>
      <c r="DBO306" s="83"/>
      <c r="DBP306" s="83"/>
      <c r="DBQ306" s="83"/>
      <c r="DBR306" s="83"/>
      <c r="DBS306" s="83"/>
      <c r="DBT306" s="83"/>
      <c r="DBU306" s="83"/>
      <c r="DBV306" s="83"/>
      <c r="DBW306" s="83"/>
      <c r="DBX306" s="83"/>
      <c r="DBY306" s="83"/>
      <c r="DBZ306" s="83"/>
      <c r="DCA306" s="83"/>
      <c r="DCB306" s="83"/>
      <c r="DCC306" s="83"/>
      <c r="DCD306" s="83"/>
      <c r="DCE306" s="83"/>
      <c r="DCF306" s="83"/>
      <c r="DCG306" s="83"/>
      <c r="DCH306" s="83"/>
      <c r="DCI306" s="83"/>
      <c r="DCJ306" s="83"/>
      <c r="DCK306" s="83"/>
      <c r="DCL306" s="83"/>
      <c r="DCM306" s="83"/>
      <c r="DCN306" s="83"/>
      <c r="DCO306" s="83"/>
      <c r="DCP306" s="83"/>
      <c r="DCQ306" s="83"/>
      <c r="DCR306" s="83"/>
      <c r="DCS306" s="83"/>
      <c r="DCT306" s="83"/>
      <c r="DCU306" s="83"/>
      <c r="DCV306" s="83"/>
      <c r="DCW306" s="83"/>
      <c r="DCX306" s="83"/>
      <c r="DCY306" s="83"/>
      <c r="DCZ306" s="83"/>
      <c r="DDA306" s="83"/>
      <c r="DDB306" s="83"/>
      <c r="DDC306" s="83"/>
      <c r="DDD306" s="83"/>
      <c r="DDE306" s="83"/>
      <c r="DDF306" s="83"/>
      <c r="DDG306" s="83"/>
      <c r="DDH306" s="83"/>
      <c r="DDI306" s="83"/>
      <c r="DDJ306" s="83"/>
      <c r="DDK306" s="83"/>
      <c r="DDL306" s="83"/>
      <c r="DDM306" s="83"/>
      <c r="DDN306" s="83"/>
      <c r="DDO306" s="83"/>
      <c r="DDP306" s="83"/>
      <c r="DDQ306" s="83"/>
      <c r="DDR306" s="83"/>
      <c r="DDS306" s="83"/>
      <c r="DDT306" s="83"/>
      <c r="DDU306" s="83"/>
      <c r="DDV306" s="83"/>
      <c r="DDW306" s="83"/>
      <c r="DDX306" s="83"/>
      <c r="DDY306" s="83"/>
      <c r="DDZ306" s="83"/>
      <c r="DEA306" s="83"/>
      <c r="DEB306" s="83"/>
      <c r="DEC306" s="83"/>
      <c r="DED306" s="83"/>
      <c r="DEE306" s="83"/>
      <c r="DEF306" s="83"/>
      <c r="DEG306" s="83"/>
      <c r="DEH306" s="83"/>
      <c r="DEI306" s="83"/>
      <c r="DEJ306" s="83"/>
      <c r="DEK306" s="83"/>
      <c r="DEL306" s="83"/>
      <c r="DEM306" s="83"/>
      <c r="DEN306" s="83"/>
      <c r="DEO306" s="83"/>
      <c r="DEP306" s="83"/>
      <c r="DEQ306" s="83"/>
      <c r="DER306" s="83"/>
      <c r="DES306" s="83"/>
      <c r="DET306" s="83"/>
      <c r="DEU306" s="83"/>
      <c r="DEV306" s="83"/>
      <c r="DEW306" s="83"/>
      <c r="DEX306" s="83"/>
      <c r="DEY306" s="83"/>
      <c r="DEZ306" s="83"/>
      <c r="DFA306" s="83"/>
      <c r="DFB306" s="83"/>
      <c r="DFC306" s="83"/>
      <c r="DFD306" s="83"/>
      <c r="DFE306" s="83"/>
      <c r="DFF306" s="83"/>
      <c r="DFG306" s="83"/>
      <c r="DFH306" s="83"/>
      <c r="DFI306" s="83"/>
      <c r="DFJ306" s="83"/>
      <c r="DFK306" s="83"/>
      <c r="DFL306" s="83"/>
      <c r="DFM306" s="83"/>
      <c r="DFN306" s="83"/>
      <c r="DFO306" s="83"/>
      <c r="DFP306" s="83"/>
      <c r="DFQ306" s="83"/>
      <c r="DFR306" s="83"/>
      <c r="DFS306" s="83"/>
      <c r="DFT306" s="83"/>
      <c r="DFU306" s="83"/>
      <c r="DFV306" s="83"/>
      <c r="DFW306" s="83"/>
      <c r="DFX306" s="83"/>
      <c r="DFY306" s="83"/>
      <c r="DFZ306" s="83"/>
      <c r="DGA306" s="83"/>
      <c r="DGB306" s="83"/>
      <c r="DGC306" s="83"/>
      <c r="DGD306" s="83"/>
      <c r="DGE306" s="83"/>
      <c r="DGF306" s="83"/>
      <c r="DGG306" s="83"/>
      <c r="DGH306" s="83"/>
      <c r="DGI306" s="83"/>
      <c r="DGJ306" s="83"/>
      <c r="DGK306" s="83"/>
      <c r="DGL306" s="83"/>
      <c r="DGM306" s="83"/>
      <c r="DGN306" s="83"/>
      <c r="DGO306" s="83"/>
      <c r="DGP306" s="83"/>
      <c r="DGQ306" s="83"/>
      <c r="DGR306" s="83"/>
      <c r="DGS306" s="83"/>
      <c r="DGT306" s="83"/>
      <c r="DGU306" s="83"/>
      <c r="DGV306" s="83"/>
      <c r="DGW306" s="83"/>
      <c r="DGX306" s="83"/>
      <c r="DGY306" s="83"/>
      <c r="DGZ306" s="83"/>
      <c r="DHA306" s="83"/>
      <c r="DHB306" s="83"/>
      <c r="DHC306" s="83"/>
      <c r="DHD306" s="83"/>
      <c r="DHE306" s="83"/>
      <c r="DHF306" s="83"/>
      <c r="DHG306" s="83"/>
      <c r="DHH306" s="83"/>
      <c r="DHI306" s="83"/>
      <c r="DHJ306" s="83"/>
      <c r="DHK306" s="83"/>
      <c r="DHL306" s="83"/>
      <c r="DHM306" s="83"/>
      <c r="DHN306" s="83"/>
      <c r="DHO306" s="83"/>
      <c r="DHP306" s="83"/>
      <c r="DHQ306" s="83"/>
      <c r="DHR306" s="83"/>
      <c r="DHS306" s="83"/>
      <c r="DHT306" s="83"/>
      <c r="DHU306" s="83"/>
      <c r="DHV306" s="83"/>
      <c r="DHW306" s="83"/>
      <c r="DHX306" s="83"/>
      <c r="DHY306" s="83"/>
      <c r="DHZ306" s="83"/>
      <c r="DIA306" s="83"/>
      <c r="DIB306" s="83"/>
      <c r="DIC306" s="83"/>
      <c r="DID306" s="83"/>
      <c r="DIE306" s="83"/>
      <c r="DIF306" s="83"/>
      <c r="DIG306" s="83"/>
      <c r="DIH306" s="83"/>
      <c r="DII306" s="83"/>
      <c r="DIJ306" s="83"/>
      <c r="DIK306" s="83"/>
      <c r="DIL306" s="83"/>
      <c r="DIM306" s="83"/>
      <c r="DIN306" s="83"/>
      <c r="DIO306" s="83"/>
      <c r="DIP306" s="83"/>
      <c r="DIQ306" s="83"/>
      <c r="DIR306" s="83"/>
      <c r="DIS306" s="83"/>
      <c r="DIT306" s="83"/>
      <c r="DIU306" s="83"/>
      <c r="DIV306" s="83"/>
      <c r="DIW306" s="83"/>
      <c r="DIX306" s="83"/>
      <c r="DIY306" s="83"/>
      <c r="DIZ306" s="83"/>
      <c r="DJA306" s="83"/>
      <c r="DJB306" s="83"/>
      <c r="DJC306" s="83"/>
      <c r="DJD306" s="83"/>
      <c r="DJE306" s="83"/>
      <c r="DJF306" s="83"/>
      <c r="DJG306" s="83"/>
      <c r="DJH306" s="83"/>
      <c r="DJI306" s="83"/>
      <c r="DJJ306" s="83"/>
      <c r="DJK306" s="83"/>
      <c r="DJL306" s="83"/>
      <c r="DJM306" s="83"/>
      <c r="DJN306" s="83"/>
      <c r="DJO306" s="83"/>
      <c r="DJP306" s="83"/>
      <c r="DJQ306" s="83"/>
      <c r="DJR306" s="83"/>
      <c r="DJS306" s="83"/>
      <c r="DJT306" s="83"/>
      <c r="DJU306" s="83"/>
      <c r="DJV306" s="83"/>
      <c r="DJW306" s="83"/>
      <c r="DJX306" s="83"/>
      <c r="DJY306" s="83"/>
      <c r="DJZ306" s="83"/>
      <c r="DKA306" s="83"/>
      <c r="DKB306" s="83"/>
      <c r="DKC306" s="83"/>
      <c r="DKD306" s="83"/>
      <c r="DKE306" s="83"/>
      <c r="DKF306" s="83"/>
      <c r="DKG306" s="83"/>
      <c r="DKH306" s="83"/>
      <c r="DKI306" s="83"/>
      <c r="DKJ306" s="83"/>
      <c r="DKK306" s="83"/>
      <c r="DKL306" s="83"/>
      <c r="DKM306" s="83"/>
      <c r="DKN306" s="83"/>
      <c r="DKO306" s="83"/>
      <c r="DKP306" s="83"/>
      <c r="DKQ306" s="83"/>
      <c r="DKR306" s="83"/>
      <c r="DKS306" s="83"/>
      <c r="DKT306" s="83"/>
      <c r="DKU306" s="83"/>
      <c r="DKV306" s="83"/>
      <c r="DKW306" s="83"/>
      <c r="DKX306" s="83"/>
      <c r="DKY306" s="83"/>
      <c r="DKZ306" s="83"/>
      <c r="DLA306" s="83"/>
      <c r="DLB306" s="83"/>
      <c r="DLC306" s="83"/>
      <c r="DLD306" s="83"/>
      <c r="DLE306" s="83"/>
      <c r="DLF306" s="83"/>
      <c r="DLG306" s="83"/>
      <c r="DLH306" s="83"/>
      <c r="DLI306" s="83"/>
      <c r="DLJ306" s="83"/>
      <c r="DLK306" s="83"/>
      <c r="DLL306" s="83"/>
      <c r="DLM306" s="83"/>
      <c r="DLN306" s="83"/>
      <c r="DLO306" s="83"/>
      <c r="DLP306" s="83"/>
      <c r="DLQ306" s="83"/>
      <c r="DLR306" s="83"/>
      <c r="DLS306" s="83"/>
      <c r="DLT306" s="83"/>
      <c r="DLU306" s="83"/>
      <c r="DLV306" s="83"/>
      <c r="DLW306" s="83"/>
      <c r="DLX306" s="83"/>
      <c r="DLY306" s="83"/>
      <c r="DLZ306" s="83"/>
      <c r="DMA306" s="83"/>
      <c r="DMB306" s="83"/>
      <c r="DMC306" s="83"/>
      <c r="DMD306" s="83"/>
      <c r="DME306" s="83"/>
      <c r="DMF306" s="83"/>
      <c r="DMG306" s="83"/>
      <c r="DMH306" s="83"/>
      <c r="DMI306" s="83"/>
      <c r="DMJ306" s="83"/>
      <c r="DMK306" s="83"/>
      <c r="DML306" s="83"/>
      <c r="DMM306" s="83"/>
      <c r="DMN306" s="83"/>
      <c r="DMO306" s="83"/>
      <c r="DMP306" s="83"/>
      <c r="DMQ306" s="83"/>
      <c r="DMR306" s="83"/>
      <c r="DMS306" s="83"/>
      <c r="DMT306" s="83"/>
      <c r="DMU306" s="83"/>
      <c r="DMV306" s="83"/>
      <c r="DMW306" s="83"/>
      <c r="DMX306" s="83"/>
      <c r="DMY306" s="83"/>
      <c r="DMZ306" s="83"/>
      <c r="DNA306" s="83"/>
      <c r="DNB306" s="83"/>
      <c r="DNC306" s="83"/>
      <c r="DND306" s="83"/>
      <c r="DNE306" s="83"/>
      <c r="DNF306" s="83"/>
      <c r="DNG306" s="83"/>
      <c r="DNH306" s="83"/>
      <c r="DNI306" s="83"/>
      <c r="DNJ306" s="83"/>
      <c r="DNK306" s="83"/>
      <c r="DNL306" s="83"/>
      <c r="DNM306" s="83"/>
      <c r="DNN306" s="83"/>
      <c r="DNO306" s="83"/>
      <c r="DNP306" s="83"/>
      <c r="DNQ306" s="83"/>
      <c r="DNR306" s="83"/>
      <c r="DNS306" s="83"/>
      <c r="DNT306" s="83"/>
      <c r="DNU306" s="83"/>
      <c r="DNV306" s="83"/>
      <c r="DNW306" s="83"/>
      <c r="DNX306" s="83"/>
      <c r="DNY306" s="83"/>
      <c r="DNZ306" s="83"/>
      <c r="DOA306" s="83"/>
      <c r="DOB306" s="83"/>
      <c r="DOC306" s="83"/>
      <c r="DOD306" s="83"/>
      <c r="DOE306" s="83"/>
      <c r="DOF306" s="83"/>
      <c r="DOG306" s="83"/>
      <c r="DOH306" s="83"/>
      <c r="DOI306" s="83"/>
      <c r="DOJ306" s="83"/>
      <c r="DOK306" s="83"/>
      <c r="DOL306" s="83"/>
      <c r="DOM306" s="83"/>
      <c r="DON306" s="83"/>
      <c r="DOO306" s="83"/>
      <c r="DOP306" s="83"/>
      <c r="DOQ306" s="83"/>
      <c r="DOR306" s="83"/>
      <c r="DOS306" s="83"/>
      <c r="DOT306" s="83"/>
      <c r="DOU306" s="83"/>
      <c r="DOV306" s="83"/>
      <c r="DOW306" s="83"/>
      <c r="DOX306" s="83"/>
      <c r="DOY306" s="83"/>
      <c r="DOZ306" s="83"/>
      <c r="DPA306" s="83"/>
      <c r="DPB306" s="83"/>
      <c r="DPC306" s="83"/>
      <c r="DPD306" s="83"/>
      <c r="DPE306" s="83"/>
      <c r="DPF306" s="83"/>
      <c r="DPG306" s="83"/>
      <c r="DPH306" s="83"/>
      <c r="DPI306" s="83"/>
      <c r="DPJ306" s="83"/>
      <c r="DPK306" s="83"/>
      <c r="DPL306" s="83"/>
      <c r="DPM306" s="83"/>
      <c r="DPN306" s="83"/>
      <c r="DPO306" s="83"/>
      <c r="DPP306" s="83"/>
      <c r="DPQ306" s="83"/>
      <c r="DPR306" s="83"/>
      <c r="DPS306" s="83"/>
      <c r="DPT306" s="83"/>
      <c r="DPU306" s="83"/>
      <c r="DPV306" s="83"/>
      <c r="DPW306" s="83"/>
      <c r="DPX306" s="83"/>
      <c r="DPY306" s="83"/>
      <c r="DPZ306" s="83"/>
      <c r="DQA306" s="83"/>
      <c r="DQB306" s="83"/>
      <c r="DQC306" s="83"/>
      <c r="DQD306" s="83"/>
      <c r="DQE306" s="83"/>
      <c r="DQF306" s="83"/>
      <c r="DQG306" s="83"/>
      <c r="DQH306" s="83"/>
      <c r="DQI306" s="83"/>
      <c r="DQJ306" s="83"/>
      <c r="DQK306" s="83"/>
      <c r="DQL306" s="83"/>
      <c r="DQM306" s="83"/>
      <c r="DQN306" s="83"/>
      <c r="DQO306" s="83"/>
      <c r="DQP306" s="83"/>
      <c r="DQQ306" s="83"/>
      <c r="DQR306" s="83"/>
      <c r="DQS306" s="83"/>
      <c r="DQT306" s="83"/>
      <c r="DQU306" s="83"/>
      <c r="DQV306" s="83"/>
      <c r="DQW306" s="83"/>
      <c r="DQX306" s="83"/>
      <c r="DQY306" s="83"/>
      <c r="DQZ306" s="83"/>
      <c r="DRA306" s="83"/>
      <c r="DRB306" s="83"/>
      <c r="DRC306" s="83"/>
      <c r="DRD306" s="83"/>
      <c r="DRE306" s="83"/>
      <c r="DRF306" s="83"/>
      <c r="DRG306" s="83"/>
      <c r="DRH306" s="83"/>
      <c r="DRI306" s="83"/>
      <c r="DRJ306" s="83"/>
      <c r="DRK306" s="83"/>
      <c r="DRL306" s="83"/>
      <c r="DRM306" s="83"/>
      <c r="DRN306" s="83"/>
      <c r="DRO306" s="83"/>
      <c r="DRP306" s="83"/>
      <c r="DRQ306" s="83"/>
      <c r="DRR306" s="83"/>
      <c r="DRS306" s="83"/>
      <c r="DRT306" s="83"/>
      <c r="DRU306" s="83"/>
      <c r="DRV306" s="83"/>
      <c r="DRW306" s="83"/>
      <c r="DRX306" s="83"/>
      <c r="DRY306" s="83"/>
      <c r="DRZ306" s="83"/>
      <c r="DSA306" s="83"/>
      <c r="DSB306" s="83"/>
      <c r="DSC306" s="83"/>
      <c r="DSD306" s="83"/>
      <c r="DSE306" s="83"/>
      <c r="DSF306" s="83"/>
      <c r="DSG306" s="83"/>
      <c r="DSH306" s="83"/>
      <c r="DSI306" s="83"/>
      <c r="DSJ306" s="83"/>
      <c r="DSK306" s="83"/>
      <c r="DSL306" s="83"/>
      <c r="DSM306" s="83"/>
      <c r="DSN306" s="83"/>
      <c r="DSO306" s="83"/>
      <c r="DSP306" s="83"/>
      <c r="DSQ306" s="83"/>
      <c r="DSR306" s="83"/>
      <c r="DSS306" s="83"/>
      <c r="DST306" s="83"/>
      <c r="DSU306" s="83"/>
      <c r="DSV306" s="83"/>
      <c r="DSW306" s="83"/>
      <c r="DSX306" s="83"/>
      <c r="DSY306" s="83"/>
      <c r="DSZ306" s="83"/>
      <c r="DTA306" s="83"/>
      <c r="DTB306" s="83"/>
      <c r="DTC306" s="83"/>
      <c r="DTD306" s="83"/>
      <c r="DTE306" s="83"/>
      <c r="DTF306" s="83"/>
      <c r="DTG306" s="83"/>
      <c r="DTH306" s="83"/>
      <c r="DTI306" s="83"/>
      <c r="DTJ306" s="83"/>
      <c r="DTK306" s="83"/>
      <c r="DTL306" s="83"/>
      <c r="DTM306" s="83"/>
      <c r="DTN306" s="83"/>
      <c r="DTO306" s="83"/>
      <c r="DTP306" s="83"/>
      <c r="DTQ306" s="83"/>
      <c r="DTR306" s="83"/>
      <c r="DTS306" s="83"/>
      <c r="DTT306" s="83"/>
      <c r="DTU306" s="83"/>
      <c r="DTV306" s="83"/>
      <c r="DTW306" s="83"/>
      <c r="DTX306" s="83"/>
      <c r="DTY306" s="83"/>
      <c r="DTZ306" s="83"/>
      <c r="DUA306" s="83"/>
      <c r="DUB306" s="83"/>
      <c r="DUC306" s="83"/>
      <c r="DUD306" s="83"/>
      <c r="DUE306" s="83"/>
      <c r="DUF306" s="83"/>
      <c r="DUG306" s="83"/>
      <c r="DUH306" s="83"/>
      <c r="DUI306" s="83"/>
      <c r="DUJ306" s="83"/>
      <c r="DUK306" s="83"/>
      <c r="DUL306" s="83"/>
      <c r="DUM306" s="83"/>
      <c r="DUN306" s="83"/>
      <c r="DUO306" s="83"/>
      <c r="DUP306" s="83"/>
      <c r="DUQ306" s="83"/>
      <c r="DUR306" s="83"/>
      <c r="DUS306" s="83"/>
      <c r="DUT306" s="83"/>
      <c r="DUU306" s="83"/>
      <c r="DUV306" s="83"/>
      <c r="DUW306" s="83"/>
      <c r="DUX306" s="83"/>
      <c r="DUY306" s="83"/>
      <c r="DUZ306" s="83"/>
      <c r="DVA306" s="83"/>
      <c r="DVB306" s="83"/>
      <c r="DVC306" s="83"/>
      <c r="DVD306" s="83"/>
      <c r="DVE306" s="83"/>
      <c r="DVF306" s="83"/>
      <c r="DVG306" s="83"/>
      <c r="DVH306" s="83"/>
      <c r="DVI306" s="83"/>
      <c r="DVJ306" s="83"/>
      <c r="DVK306" s="83"/>
      <c r="DVL306" s="83"/>
      <c r="DVM306" s="83"/>
      <c r="DVN306" s="83"/>
      <c r="DVO306" s="83"/>
      <c r="DVP306" s="83"/>
      <c r="DVQ306" s="83"/>
      <c r="DVR306" s="83"/>
      <c r="DVS306" s="83"/>
      <c r="DVT306" s="83"/>
      <c r="DVU306" s="83"/>
      <c r="DVV306" s="83"/>
      <c r="DVW306" s="83"/>
      <c r="DVX306" s="83"/>
      <c r="DVY306" s="83"/>
      <c r="DVZ306" s="83"/>
      <c r="DWA306" s="83"/>
      <c r="DWB306" s="83"/>
      <c r="DWC306" s="83"/>
      <c r="DWD306" s="83"/>
      <c r="DWE306" s="83"/>
      <c r="DWF306" s="83"/>
      <c r="DWG306" s="83"/>
      <c r="DWH306" s="83"/>
      <c r="DWI306" s="83"/>
      <c r="DWJ306" s="83"/>
      <c r="DWK306" s="83"/>
      <c r="DWL306" s="83"/>
      <c r="DWM306" s="83"/>
      <c r="DWN306" s="83"/>
      <c r="DWO306" s="83"/>
      <c r="DWP306" s="83"/>
      <c r="DWQ306" s="83"/>
      <c r="DWR306" s="83"/>
      <c r="DWS306" s="83"/>
      <c r="DWT306" s="83"/>
      <c r="DWU306" s="83"/>
      <c r="DWV306" s="83"/>
      <c r="DWW306" s="83"/>
      <c r="DWX306" s="83"/>
      <c r="DWY306" s="83"/>
      <c r="DWZ306" s="83"/>
      <c r="DXA306" s="83"/>
      <c r="DXB306" s="83"/>
      <c r="DXC306" s="83"/>
      <c r="DXD306" s="83"/>
      <c r="DXE306" s="83"/>
      <c r="DXF306" s="83"/>
      <c r="DXG306" s="83"/>
      <c r="DXH306" s="83"/>
      <c r="DXI306" s="83"/>
      <c r="DXJ306" s="83"/>
      <c r="DXK306" s="83"/>
      <c r="DXL306" s="83"/>
      <c r="DXM306" s="83"/>
      <c r="DXN306" s="83"/>
      <c r="DXO306" s="83"/>
      <c r="DXP306" s="83"/>
      <c r="DXQ306" s="83"/>
      <c r="DXR306" s="83"/>
      <c r="DXS306" s="83"/>
      <c r="DXT306" s="83"/>
      <c r="DXU306" s="83"/>
      <c r="DXV306" s="83"/>
      <c r="DXW306" s="83"/>
      <c r="DXX306" s="83"/>
      <c r="DXY306" s="83"/>
      <c r="DXZ306" s="83"/>
      <c r="DYA306" s="83"/>
      <c r="DYB306" s="83"/>
      <c r="DYC306" s="83"/>
      <c r="DYD306" s="83"/>
      <c r="DYE306" s="83"/>
      <c r="DYF306" s="83"/>
      <c r="DYG306" s="83"/>
      <c r="DYH306" s="83"/>
      <c r="DYI306" s="83"/>
      <c r="DYJ306" s="83"/>
      <c r="DYK306" s="83"/>
      <c r="DYL306" s="83"/>
      <c r="DYM306" s="83"/>
      <c r="DYN306" s="83"/>
      <c r="DYO306" s="83"/>
      <c r="DYP306" s="83"/>
      <c r="DYQ306" s="83"/>
      <c r="DYR306" s="83"/>
      <c r="DYS306" s="83"/>
      <c r="DYT306" s="83"/>
      <c r="DYU306" s="83"/>
      <c r="DYV306" s="83"/>
      <c r="DYW306" s="83"/>
      <c r="DYX306" s="83"/>
      <c r="DYY306" s="83"/>
      <c r="DYZ306" s="83"/>
      <c r="DZA306" s="83"/>
      <c r="DZB306" s="83"/>
      <c r="DZC306" s="83"/>
      <c r="DZD306" s="83"/>
      <c r="DZE306" s="83"/>
      <c r="DZF306" s="83"/>
      <c r="DZG306" s="83"/>
      <c r="DZH306" s="83"/>
      <c r="DZI306" s="83"/>
      <c r="DZJ306" s="83"/>
      <c r="DZK306" s="83"/>
      <c r="DZL306" s="83"/>
      <c r="DZM306" s="83"/>
      <c r="DZN306" s="83"/>
      <c r="DZO306" s="83"/>
      <c r="DZP306" s="83"/>
      <c r="DZQ306" s="83"/>
      <c r="DZR306" s="83"/>
      <c r="DZS306" s="83"/>
      <c r="DZT306" s="83"/>
      <c r="DZU306" s="83"/>
      <c r="DZV306" s="83"/>
      <c r="DZW306" s="83"/>
      <c r="DZX306" s="83"/>
      <c r="DZY306" s="83"/>
      <c r="DZZ306" s="83"/>
      <c r="EAA306" s="83"/>
      <c r="EAB306" s="83"/>
      <c r="EAC306" s="83"/>
      <c r="EAD306" s="83"/>
      <c r="EAE306" s="83"/>
      <c r="EAF306" s="83"/>
      <c r="EAG306" s="83"/>
      <c r="EAH306" s="83"/>
      <c r="EAI306" s="83"/>
      <c r="EAJ306" s="83"/>
      <c r="EAK306" s="83"/>
      <c r="EAL306" s="83"/>
      <c r="EAM306" s="83"/>
      <c r="EAN306" s="83"/>
      <c r="EAO306" s="83"/>
      <c r="EAP306" s="83"/>
      <c r="EAQ306" s="83"/>
      <c r="EAR306" s="83"/>
      <c r="EAS306" s="83"/>
      <c r="EAT306" s="83"/>
      <c r="EAU306" s="83"/>
      <c r="EAV306" s="83"/>
      <c r="EAW306" s="83"/>
      <c r="EAX306" s="83"/>
      <c r="EAY306" s="83"/>
      <c r="EAZ306" s="83"/>
      <c r="EBA306" s="83"/>
      <c r="EBB306" s="83"/>
      <c r="EBC306" s="83"/>
      <c r="EBD306" s="83"/>
      <c r="EBE306" s="83"/>
      <c r="EBF306" s="83"/>
      <c r="EBG306" s="83"/>
      <c r="EBH306" s="83"/>
      <c r="EBI306" s="83"/>
      <c r="EBJ306" s="83"/>
      <c r="EBK306" s="83"/>
      <c r="EBL306" s="83"/>
      <c r="EBM306" s="83"/>
      <c r="EBN306" s="83"/>
      <c r="EBO306" s="83"/>
      <c r="EBP306" s="83"/>
      <c r="EBQ306" s="83"/>
      <c r="EBR306" s="83"/>
      <c r="EBS306" s="83"/>
      <c r="EBT306" s="83"/>
      <c r="EBU306" s="83"/>
      <c r="EBV306" s="83"/>
      <c r="EBW306" s="83"/>
      <c r="EBX306" s="83"/>
      <c r="EBY306" s="83"/>
      <c r="EBZ306" s="83"/>
      <c r="ECA306" s="83"/>
      <c r="ECB306" s="83"/>
      <c r="ECC306" s="83"/>
      <c r="ECD306" s="83"/>
      <c r="ECE306" s="83"/>
      <c r="ECF306" s="83"/>
      <c r="ECG306" s="83"/>
      <c r="ECH306" s="83"/>
      <c r="ECI306" s="83"/>
      <c r="ECJ306" s="83"/>
      <c r="ECK306" s="83"/>
      <c r="ECL306" s="83"/>
      <c r="ECM306" s="83"/>
      <c r="ECN306" s="83"/>
      <c r="ECO306" s="83"/>
      <c r="ECP306" s="83"/>
      <c r="ECQ306" s="83"/>
      <c r="ECR306" s="83"/>
      <c r="ECS306" s="83"/>
      <c r="ECT306" s="83"/>
      <c r="ECU306" s="83"/>
      <c r="ECV306" s="83"/>
      <c r="ECW306" s="83"/>
      <c r="ECX306" s="83"/>
      <c r="ECY306" s="83"/>
      <c r="ECZ306" s="83"/>
      <c r="EDA306" s="83"/>
      <c r="EDB306" s="83"/>
      <c r="EDC306" s="83"/>
      <c r="EDD306" s="83"/>
      <c r="EDE306" s="83"/>
      <c r="EDF306" s="83"/>
      <c r="EDG306" s="83"/>
      <c r="EDH306" s="83"/>
      <c r="EDI306" s="83"/>
      <c r="EDJ306" s="83"/>
      <c r="EDK306" s="83"/>
      <c r="EDL306" s="83"/>
      <c r="EDM306" s="83"/>
      <c r="EDN306" s="83"/>
      <c r="EDO306" s="83"/>
      <c r="EDP306" s="83"/>
      <c r="EDQ306" s="83"/>
      <c r="EDR306" s="83"/>
      <c r="EDS306" s="83"/>
      <c r="EDT306" s="83"/>
      <c r="EDU306" s="83"/>
      <c r="EDV306" s="83"/>
      <c r="EDW306" s="83"/>
      <c r="EDX306" s="83"/>
      <c r="EDY306" s="83"/>
      <c r="EDZ306" s="83"/>
      <c r="EEA306" s="83"/>
      <c r="EEB306" s="83"/>
      <c r="EEC306" s="83"/>
      <c r="EED306" s="83"/>
      <c r="EEE306" s="83"/>
      <c r="EEF306" s="83"/>
      <c r="EEG306" s="83"/>
      <c r="EEH306" s="83"/>
      <c r="EEI306" s="83"/>
      <c r="EEJ306" s="83"/>
      <c r="EEK306" s="83"/>
      <c r="EEL306" s="83"/>
      <c r="EEM306" s="83"/>
      <c r="EEN306" s="83"/>
      <c r="EEO306" s="83"/>
      <c r="EEP306" s="83"/>
      <c r="EEQ306" s="83"/>
      <c r="EER306" s="83"/>
      <c r="EES306" s="83"/>
      <c r="EET306" s="83"/>
      <c r="EEU306" s="83"/>
      <c r="EEV306" s="83"/>
      <c r="EEW306" s="83"/>
      <c r="EEX306" s="83"/>
      <c r="EEY306" s="83"/>
      <c r="EEZ306" s="83"/>
      <c r="EFA306" s="83"/>
      <c r="EFB306" s="83"/>
      <c r="EFC306" s="83"/>
      <c r="EFD306" s="83"/>
      <c r="EFE306" s="83"/>
      <c r="EFF306" s="83"/>
      <c r="EFG306" s="83"/>
      <c r="EFH306" s="83"/>
      <c r="EFI306" s="83"/>
      <c r="EFJ306" s="83"/>
      <c r="EFK306" s="83"/>
      <c r="EFL306" s="83"/>
      <c r="EFM306" s="83"/>
      <c r="EFN306" s="83"/>
      <c r="EFO306" s="83"/>
      <c r="EFP306" s="83"/>
      <c r="EFQ306" s="83"/>
      <c r="EFR306" s="83"/>
      <c r="EFS306" s="83"/>
      <c r="EFT306" s="83"/>
      <c r="EFU306" s="83"/>
      <c r="EFV306" s="83"/>
      <c r="EFW306" s="83"/>
      <c r="EFX306" s="83"/>
      <c r="EFY306" s="83"/>
      <c r="EFZ306" s="83"/>
      <c r="EGA306" s="83"/>
      <c r="EGB306" s="83"/>
      <c r="EGC306" s="83"/>
      <c r="EGD306" s="83"/>
      <c r="EGE306" s="83"/>
      <c r="EGF306" s="83"/>
      <c r="EGG306" s="83"/>
      <c r="EGH306" s="83"/>
      <c r="EGI306" s="83"/>
      <c r="EGJ306" s="83"/>
      <c r="EGK306" s="83"/>
      <c r="EGL306" s="83"/>
      <c r="EGM306" s="83"/>
      <c r="EGN306" s="83"/>
      <c r="EGO306" s="83"/>
      <c r="EGP306" s="83"/>
      <c r="EGQ306" s="83"/>
      <c r="EGR306" s="83"/>
      <c r="EGS306" s="83"/>
      <c r="EGT306" s="83"/>
      <c r="EGU306" s="83"/>
      <c r="EGV306" s="83"/>
      <c r="EGW306" s="83"/>
      <c r="EGX306" s="83"/>
      <c r="EGY306" s="83"/>
      <c r="EGZ306" s="83"/>
      <c r="EHA306" s="83"/>
      <c r="EHB306" s="83"/>
      <c r="EHC306" s="83"/>
      <c r="EHD306" s="83"/>
      <c r="EHE306" s="83"/>
      <c r="EHF306" s="83"/>
      <c r="EHG306" s="83"/>
      <c r="EHH306" s="83"/>
      <c r="EHI306" s="83"/>
      <c r="EHJ306" s="83"/>
      <c r="EHK306" s="83"/>
      <c r="EHL306" s="83"/>
      <c r="EHM306" s="83"/>
      <c r="EHN306" s="83"/>
      <c r="EHO306" s="83"/>
      <c r="EHP306" s="83"/>
      <c r="EHQ306" s="83"/>
      <c r="EHR306" s="83"/>
      <c r="EHS306" s="83"/>
      <c r="EHT306" s="83"/>
      <c r="EHU306" s="83"/>
      <c r="EHV306" s="83"/>
      <c r="EHW306" s="83"/>
      <c r="EHX306" s="83"/>
      <c r="EHY306" s="83"/>
      <c r="EHZ306" s="83"/>
      <c r="EIA306" s="83"/>
      <c r="EIB306" s="83"/>
      <c r="EIC306" s="83"/>
      <c r="EID306" s="83"/>
      <c r="EIE306" s="83"/>
      <c r="EIF306" s="83"/>
      <c r="EIG306" s="83"/>
      <c r="EIH306" s="83"/>
      <c r="EII306" s="83"/>
      <c r="EIJ306" s="83"/>
      <c r="EIK306" s="83"/>
      <c r="EIL306" s="83"/>
      <c r="EIM306" s="83"/>
      <c r="EIN306" s="83"/>
    </row>
    <row r="307" spans="1:3628" s="28" customFormat="1" x14ac:dyDescent="0.25">
      <c r="A307" s="149" t="s">
        <v>211</v>
      </c>
      <c r="B307" s="150"/>
      <c r="C307" s="150"/>
      <c r="D307" s="151"/>
      <c r="E307" s="150"/>
      <c r="F307" s="150"/>
      <c r="G307" s="150"/>
      <c r="H307" s="152"/>
      <c r="I307" s="150"/>
      <c r="J307" s="150"/>
      <c r="K307" s="150"/>
      <c r="L307" s="49"/>
    </row>
    <row r="308" spans="1:3628" customFormat="1" x14ac:dyDescent="0.25">
      <c r="A308" s="35" t="str">
        <f>A292</f>
        <v>Balance brought forward from 2022-2023Administration</v>
      </c>
      <c r="B308" s="118"/>
      <c r="C308" s="118"/>
      <c r="D308" s="119"/>
      <c r="E308" s="118"/>
      <c r="F308" s="118"/>
      <c r="G308" s="95">
        <v>0</v>
      </c>
      <c r="H308" s="49"/>
      <c r="I308" s="50"/>
      <c r="J308" s="118"/>
      <c r="K308" s="95"/>
      <c r="L308" s="49"/>
    </row>
    <row r="309" spans="1:3628" customFormat="1" x14ac:dyDescent="0.25">
      <c r="A309" s="29" t="s">
        <v>171</v>
      </c>
      <c r="B309" s="50">
        <v>1127.25</v>
      </c>
      <c r="C309" s="50">
        <v>1127.25</v>
      </c>
      <c r="D309" s="51"/>
      <c r="E309" s="50">
        <v>1039.43</v>
      </c>
      <c r="F309" s="50">
        <v>1039.43</v>
      </c>
      <c r="G309" s="50"/>
      <c r="H309" s="49"/>
      <c r="I309" s="50">
        <v>1074.75</v>
      </c>
      <c r="J309" s="50">
        <v>1074.75</v>
      </c>
      <c r="K309" s="50"/>
      <c r="L309" s="49"/>
    </row>
    <row r="310" spans="1:3628" customFormat="1" ht="18.75" thickBot="1" x14ac:dyDescent="0.3">
      <c r="A310" s="63"/>
      <c r="B310" s="56"/>
      <c r="C310" s="56"/>
      <c r="D310" s="78"/>
      <c r="E310" s="56"/>
      <c r="F310" s="56"/>
      <c r="G310" s="56"/>
      <c r="H310" s="49"/>
      <c r="I310" s="56"/>
      <c r="J310" s="56"/>
      <c r="K310" s="56"/>
      <c r="L310" s="49"/>
    </row>
    <row r="311" spans="1:3628" s="103" customFormat="1" ht="19.5" thickTop="1" thickBot="1" x14ac:dyDescent="0.3">
      <c r="A311" s="101" t="s">
        <v>210</v>
      </c>
      <c r="B311" s="102">
        <v>1127.25</v>
      </c>
      <c r="C311" s="102">
        <v>1127.25</v>
      </c>
      <c r="D311" s="102">
        <v>0</v>
      </c>
      <c r="E311" s="102">
        <v>1039.43</v>
      </c>
      <c r="F311" s="102">
        <v>1039.43</v>
      </c>
      <c r="G311" s="102">
        <v>0</v>
      </c>
      <c r="H311" s="102">
        <v>0</v>
      </c>
      <c r="I311" s="102">
        <v>1074.75</v>
      </c>
      <c r="J311" s="102">
        <v>1074.75</v>
      </c>
      <c r="K311" s="102">
        <v>0</v>
      </c>
      <c r="L311" s="82">
        <f>I311-J311</f>
        <v>0</v>
      </c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  <c r="BV311" s="83"/>
      <c r="BW311" s="83"/>
      <c r="BX311" s="83"/>
      <c r="BY311" s="83"/>
      <c r="BZ311" s="83"/>
      <c r="CA311" s="83"/>
      <c r="CB311" s="83"/>
      <c r="CC311" s="83"/>
      <c r="CD311" s="83"/>
      <c r="CE311" s="83"/>
      <c r="CF311" s="83"/>
      <c r="CG311" s="83"/>
      <c r="CH311" s="83"/>
      <c r="CI311" s="83"/>
      <c r="CJ311" s="83"/>
      <c r="CK311" s="83"/>
      <c r="CL311" s="83"/>
      <c r="CM311" s="83"/>
      <c r="CN311" s="83"/>
      <c r="CO311" s="83"/>
      <c r="CP311" s="83"/>
      <c r="CQ311" s="83"/>
      <c r="CR311" s="83"/>
      <c r="CS311" s="83"/>
      <c r="CT311" s="83"/>
      <c r="CU311" s="83"/>
      <c r="CV311" s="83"/>
      <c r="CW311" s="83"/>
      <c r="CX311" s="83"/>
      <c r="CY311" s="83"/>
      <c r="CZ311" s="83"/>
      <c r="DA311" s="83"/>
      <c r="DB311" s="83"/>
      <c r="DC311" s="83"/>
      <c r="DD311" s="83"/>
      <c r="DE311" s="83"/>
      <c r="DF311" s="83"/>
      <c r="DG311" s="83"/>
      <c r="DH311" s="83"/>
      <c r="DI311" s="83"/>
      <c r="DJ311" s="83"/>
      <c r="DK311" s="83"/>
      <c r="DL311" s="83"/>
      <c r="DM311" s="83"/>
      <c r="DN311" s="83"/>
      <c r="DO311" s="83"/>
      <c r="DP311" s="83"/>
      <c r="DQ311" s="83"/>
      <c r="DR311" s="83"/>
      <c r="DS311" s="83"/>
      <c r="DT311" s="83"/>
      <c r="DU311" s="83"/>
      <c r="DV311" s="83"/>
      <c r="DW311" s="83"/>
      <c r="DX311" s="83"/>
      <c r="DY311" s="83"/>
      <c r="DZ311" s="83"/>
      <c r="EA311" s="83"/>
      <c r="EB311" s="83"/>
      <c r="EC311" s="83"/>
      <c r="ED311" s="83"/>
      <c r="EE311" s="83"/>
      <c r="EF311" s="83"/>
      <c r="EG311" s="83"/>
      <c r="EH311" s="83"/>
      <c r="EI311" s="83"/>
      <c r="EJ311" s="83"/>
      <c r="EK311" s="83"/>
      <c r="EL311" s="83"/>
      <c r="EM311" s="83"/>
      <c r="EN311" s="83"/>
      <c r="EO311" s="83"/>
      <c r="EP311" s="83"/>
      <c r="EQ311" s="83"/>
      <c r="ER311" s="83"/>
      <c r="ES311" s="83"/>
      <c r="ET311" s="83"/>
      <c r="EU311" s="83"/>
      <c r="EV311" s="83"/>
      <c r="EW311" s="83"/>
      <c r="EX311" s="83"/>
      <c r="EY311" s="83"/>
      <c r="EZ311" s="83"/>
      <c r="FA311" s="83"/>
      <c r="FB311" s="83"/>
      <c r="FC311" s="83"/>
      <c r="FD311" s="83"/>
      <c r="FE311" s="83"/>
      <c r="FF311" s="83"/>
      <c r="FG311" s="83"/>
      <c r="FH311" s="83"/>
      <c r="FI311" s="83"/>
      <c r="FJ311" s="83"/>
      <c r="FK311" s="83"/>
      <c r="FL311" s="83"/>
      <c r="FM311" s="83"/>
      <c r="FN311" s="83"/>
      <c r="FO311" s="83"/>
      <c r="FP311" s="83"/>
      <c r="FQ311" s="83"/>
      <c r="FR311" s="83"/>
      <c r="FS311" s="83"/>
      <c r="FT311" s="83"/>
      <c r="FU311" s="83"/>
      <c r="FV311" s="83"/>
      <c r="FW311" s="83"/>
      <c r="FX311" s="83"/>
      <c r="FY311" s="83"/>
      <c r="FZ311" s="83"/>
      <c r="GA311" s="83"/>
      <c r="GB311" s="83"/>
      <c r="GC311" s="83"/>
      <c r="GD311" s="83"/>
      <c r="GE311" s="83"/>
      <c r="GF311" s="83"/>
      <c r="GG311" s="83"/>
      <c r="GH311" s="83"/>
      <c r="GI311" s="83"/>
      <c r="GJ311" s="83"/>
      <c r="GK311" s="83"/>
      <c r="GL311" s="83"/>
      <c r="GM311" s="83"/>
      <c r="GN311" s="83"/>
      <c r="GO311" s="83"/>
      <c r="GP311" s="83"/>
      <c r="GQ311" s="83"/>
      <c r="GR311" s="83"/>
      <c r="GS311" s="83"/>
      <c r="GT311" s="83"/>
      <c r="GU311" s="83"/>
      <c r="GV311" s="83"/>
      <c r="GW311" s="83"/>
      <c r="GX311" s="83"/>
      <c r="GY311" s="83"/>
      <c r="GZ311" s="83"/>
      <c r="HA311" s="83"/>
      <c r="HB311" s="83"/>
      <c r="HC311" s="83"/>
      <c r="HD311" s="83"/>
      <c r="HE311" s="83"/>
      <c r="HF311" s="83"/>
      <c r="HG311" s="83"/>
      <c r="HH311" s="83"/>
      <c r="HI311" s="83"/>
      <c r="HJ311" s="83"/>
      <c r="HK311" s="83"/>
      <c r="HL311" s="83"/>
      <c r="HM311" s="83"/>
      <c r="HN311" s="83"/>
      <c r="HO311" s="83"/>
      <c r="HP311" s="83"/>
      <c r="HQ311" s="83"/>
      <c r="HR311" s="83"/>
      <c r="HS311" s="83"/>
      <c r="HT311" s="83"/>
      <c r="HU311" s="83"/>
      <c r="HV311" s="83"/>
      <c r="HW311" s="83"/>
      <c r="HX311" s="83"/>
      <c r="HY311" s="83"/>
      <c r="HZ311" s="83"/>
      <c r="IA311" s="83"/>
      <c r="IB311" s="83"/>
      <c r="IC311" s="83"/>
      <c r="ID311" s="83"/>
      <c r="IE311" s="83"/>
      <c r="IF311" s="83"/>
      <c r="IG311" s="83"/>
      <c r="IH311" s="83"/>
      <c r="II311" s="83"/>
      <c r="IJ311" s="83"/>
      <c r="IK311" s="83"/>
      <c r="IL311" s="83"/>
      <c r="IM311" s="83"/>
      <c r="IN311" s="83"/>
      <c r="IO311" s="83"/>
      <c r="IP311" s="83"/>
      <c r="IQ311" s="83"/>
      <c r="IR311" s="83"/>
      <c r="IS311" s="83"/>
      <c r="IT311" s="83"/>
      <c r="IU311" s="83"/>
      <c r="IV311" s="83"/>
      <c r="IW311" s="83"/>
      <c r="IX311" s="83"/>
      <c r="IY311" s="83"/>
      <c r="IZ311" s="83"/>
      <c r="JA311" s="83"/>
      <c r="JB311" s="83"/>
      <c r="JC311" s="83"/>
      <c r="JD311" s="83"/>
      <c r="JE311" s="83"/>
      <c r="JF311" s="83"/>
      <c r="JG311" s="83"/>
      <c r="JH311" s="83"/>
      <c r="JI311" s="83"/>
      <c r="JJ311" s="83"/>
      <c r="JK311" s="83"/>
      <c r="JL311" s="83"/>
      <c r="JM311" s="83"/>
      <c r="JN311" s="83"/>
      <c r="JO311" s="83"/>
      <c r="JP311" s="83"/>
      <c r="JQ311" s="83"/>
      <c r="JR311" s="83"/>
      <c r="JS311" s="83"/>
      <c r="JT311" s="83"/>
      <c r="JU311" s="83"/>
      <c r="JV311" s="83"/>
      <c r="JW311" s="83"/>
      <c r="JX311" s="83"/>
      <c r="JY311" s="83"/>
      <c r="JZ311" s="83"/>
      <c r="KA311" s="83"/>
      <c r="KB311" s="83"/>
      <c r="KC311" s="83"/>
      <c r="KD311" s="83"/>
      <c r="KE311" s="83"/>
      <c r="KF311" s="83"/>
      <c r="KG311" s="83"/>
      <c r="KH311" s="83"/>
      <c r="KI311" s="83"/>
      <c r="KJ311" s="83"/>
      <c r="KK311" s="83"/>
      <c r="KL311" s="83"/>
      <c r="KM311" s="83"/>
      <c r="KN311" s="83"/>
      <c r="KO311" s="83"/>
      <c r="KP311" s="83"/>
      <c r="KQ311" s="83"/>
      <c r="KR311" s="83"/>
      <c r="KS311" s="83"/>
      <c r="KT311" s="83"/>
      <c r="KU311" s="83"/>
      <c r="KV311" s="83"/>
      <c r="KW311" s="83"/>
      <c r="KX311" s="83"/>
      <c r="KY311" s="83"/>
      <c r="KZ311" s="83"/>
      <c r="LA311" s="83"/>
      <c r="LB311" s="83"/>
      <c r="LC311" s="83"/>
      <c r="LD311" s="83"/>
      <c r="LE311" s="83"/>
      <c r="LF311" s="83"/>
      <c r="LG311" s="83"/>
      <c r="LH311" s="83"/>
      <c r="LI311" s="83"/>
      <c r="LJ311" s="83"/>
      <c r="LK311" s="83"/>
      <c r="LL311" s="83"/>
      <c r="LM311" s="83"/>
      <c r="LN311" s="83"/>
      <c r="LO311" s="83"/>
      <c r="LP311" s="83"/>
      <c r="LQ311" s="83"/>
      <c r="LR311" s="83"/>
      <c r="LS311" s="83"/>
      <c r="LT311" s="83"/>
      <c r="LU311" s="83"/>
      <c r="LV311" s="83"/>
      <c r="LW311" s="83"/>
      <c r="LX311" s="83"/>
      <c r="LY311" s="83"/>
      <c r="LZ311" s="83"/>
      <c r="MA311" s="83"/>
      <c r="MB311" s="83"/>
      <c r="MC311" s="83"/>
      <c r="MD311" s="83"/>
      <c r="ME311" s="83"/>
      <c r="MF311" s="83"/>
      <c r="MG311" s="83"/>
      <c r="MH311" s="83"/>
      <c r="MI311" s="83"/>
      <c r="MJ311" s="83"/>
      <c r="MK311" s="83"/>
      <c r="ML311" s="83"/>
      <c r="MM311" s="83"/>
      <c r="MN311" s="83"/>
      <c r="MO311" s="83"/>
      <c r="MP311" s="83"/>
      <c r="MQ311" s="83"/>
      <c r="MR311" s="83"/>
      <c r="MS311" s="83"/>
      <c r="MT311" s="83"/>
      <c r="MU311" s="83"/>
      <c r="MV311" s="83"/>
      <c r="MW311" s="83"/>
      <c r="MX311" s="83"/>
      <c r="MY311" s="83"/>
      <c r="MZ311" s="83"/>
      <c r="NA311" s="83"/>
      <c r="NB311" s="83"/>
      <c r="NC311" s="83"/>
      <c r="ND311" s="83"/>
      <c r="NE311" s="83"/>
      <c r="NF311" s="83"/>
      <c r="NG311" s="83"/>
      <c r="NH311" s="83"/>
      <c r="NI311" s="83"/>
      <c r="NJ311" s="83"/>
      <c r="NK311" s="83"/>
      <c r="NL311" s="83"/>
      <c r="NM311" s="83"/>
      <c r="NN311" s="83"/>
      <c r="NO311" s="83"/>
      <c r="NP311" s="83"/>
      <c r="NQ311" s="83"/>
      <c r="NR311" s="83"/>
      <c r="NS311" s="83"/>
      <c r="NT311" s="83"/>
      <c r="NU311" s="83"/>
      <c r="NV311" s="83"/>
      <c r="NW311" s="83"/>
      <c r="NX311" s="83"/>
      <c r="NY311" s="83"/>
      <c r="NZ311" s="83"/>
      <c r="OA311" s="83"/>
      <c r="OB311" s="83"/>
      <c r="OC311" s="83"/>
      <c r="OD311" s="83"/>
      <c r="OE311" s="83"/>
      <c r="OF311" s="83"/>
      <c r="OG311" s="83"/>
      <c r="OH311" s="83"/>
      <c r="OI311" s="83"/>
      <c r="OJ311" s="83"/>
      <c r="OK311" s="83"/>
      <c r="OL311" s="83"/>
      <c r="OM311" s="83"/>
      <c r="ON311" s="83"/>
      <c r="OO311" s="83"/>
      <c r="OP311" s="83"/>
      <c r="OQ311" s="83"/>
      <c r="OR311" s="83"/>
      <c r="OS311" s="83"/>
      <c r="OT311" s="83"/>
      <c r="OU311" s="83"/>
      <c r="OV311" s="83"/>
      <c r="OW311" s="83"/>
      <c r="OX311" s="83"/>
      <c r="OY311" s="83"/>
      <c r="OZ311" s="83"/>
      <c r="PA311" s="83"/>
      <c r="PB311" s="83"/>
      <c r="PC311" s="83"/>
      <c r="PD311" s="83"/>
      <c r="PE311" s="83"/>
      <c r="PF311" s="83"/>
      <c r="PG311" s="83"/>
      <c r="PH311" s="83"/>
      <c r="PI311" s="83"/>
      <c r="PJ311" s="83"/>
      <c r="PK311" s="83"/>
      <c r="PL311" s="83"/>
      <c r="PM311" s="83"/>
      <c r="PN311" s="83"/>
      <c r="PO311" s="83"/>
      <c r="PP311" s="83"/>
      <c r="PQ311" s="83"/>
      <c r="PR311" s="83"/>
      <c r="PS311" s="83"/>
      <c r="PT311" s="83"/>
      <c r="PU311" s="83"/>
      <c r="PV311" s="83"/>
      <c r="PW311" s="83"/>
      <c r="PX311" s="83"/>
      <c r="PY311" s="83"/>
      <c r="PZ311" s="83"/>
      <c r="QA311" s="83"/>
      <c r="QB311" s="83"/>
      <c r="QC311" s="83"/>
      <c r="QD311" s="83"/>
      <c r="QE311" s="83"/>
      <c r="QF311" s="83"/>
      <c r="QG311" s="83"/>
      <c r="QH311" s="83"/>
      <c r="QI311" s="83"/>
      <c r="QJ311" s="83"/>
      <c r="QK311" s="83"/>
      <c r="QL311" s="83"/>
      <c r="QM311" s="83"/>
      <c r="QN311" s="83"/>
      <c r="QO311" s="83"/>
      <c r="QP311" s="83"/>
      <c r="QQ311" s="83"/>
      <c r="QR311" s="83"/>
      <c r="QS311" s="83"/>
      <c r="QT311" s="83"/>
      <c r="QU311" s="83"/>
      <c r="QV311" s="83"/>
      <c r="QW311" s="83"/>
      <c r="QX311" s="83"/>
      <c r="QY311" s="83"/>
      <c r="QZ311" s="83"/>
      <c r="RA311" s="83"/>
      <c r="RB311" s="83"/>
      <c r="RC311" s="83"/>
      <c r="RD311" s="83"/>
      <c r="RE311" s="83"/>
      <c r="RF311" s="83"/>
      <c r="RG311" s="83"/>
      <c r="RH311" s="83"/>
      <c r="RI311" s="83"/>
      <c r="RJ311" s="83"/>
      <c r="RK311" s="83"/>
      <c r="RL311" s="83"/>
      <c r="RM311" s="83"/>
      <c r="RN311" s="83"/>
      <c r="RO311" s="83"/>
      <c r="RP311" s="83"/>
      <c r="RQ311" s="83"/>
      <c r="RR311" s="83"/>
      <c r="RS311" s="83"/>
      <c r="RT311" s="83"/>
      <c r="RU311" s="83"/>
      <c r="RV311" s="83"/>
      <c r="RW311" s="83"/>
      <c r="RX311" s="83"/>
      <c r="RY311" s="83"/>
      <c r="RZ311" s="83"/>
      <c r="SA311" s="83"/>
      <c r="SB311" s="83"/>
      <c r="SC311" s="83"/>
      <c r="SD311" s="83"/>
      <c r="SE311" s="83"/>
      <c r="SF311" s="83"/>
      <c r="SG311" s="83"/>
      <c r="SH311" s="83"/>
      <c r="SI311" s="83"/>
      <c r="SJ311" s="83"/>
      <c r="SK311" s="83"/>
      <c r="SL311" s="83"/>
      <c r="SM311" s="83"/>
      <c r="SN311" s="83"/>
      <c r="SO311" s="83"/>
      <c r="SP311" s="83"/>
      <c r="SQ311" s="83"/>
      <c r="SR311" s="83"/>
      <c r="SS311" s="83"/>
      <c r="ST311" s="83"/>
      <c r="SU311" s="83"/>
      <c r="SV311" s="83"/>
      <c r="SW311" s="83"/>
      <c r="SX311" s="83"/>
      <c r="SY311" s="83"/>
      <c r="SZ311" s="83"/>
      <c r="TA311" s="83"/>
      <c r="TB311" s="83"/>
      <c r="TC311" s="83"/>
      <c r="TD311" s="83"/>
      <c r="TE311" s="83"/>
      <c r="TF311" s="83"/>
      <c r="TG311" s="83"/>
      <c r="TH311" s="83"/>
      <c r="TI311" s="83"/>
      <c r="TJ311" s="83"/>
      <c r="TK311" s="83"/>
      <c r="TL311" s="83"/>
      <c r="TM311" s="83"/>
      <c r="TN311" s="83"/>
      <c r="TO311" s="83"/>
      <c r="TP311" s="83"/>
      <c r="TQ311" s="83"/>
      <c r="TR311" s="83"/>
      <c r="TS311" s="83"/>
      <c r="TT311" s="83"/>
      <c r="TU311" s="83"/>
      <c r="TV311" s="83"/>
      <c r="TW311" s="83"/>
      <c r="TX311" s="83"/>
      <c r="TY311" s="83"/>
      <c r="TZ311" s="83"/>
      <c r="UA311" s="83"/>
      <c r="UB311" s="83"/>
      <c r="UC311" s="83"/>
      <c r="UD311" s="83"/>
      <c r="UE311" s="83"/>
      <c r="UF311" s="83"/>
      <c r="UG311" s="83"/>
      <c r="UH311" s="83"/>
      <c r="UI311" s="83"/>
      <c r="UJ311" s="83"/>
      <c r="UK311" s="83"/>
      <c r="UL311" s="83"/>
      <c r="UM311" s="83"/>
      <c r="UN311" s="83"/>
      <c r="UO311" s="83"/>
      <c r="UP311" s="83"/>
      <c r="UQ311" s="83"/>
      <c r="UR311" s="83"/>
      <c r="US311" s="83"/>
      <c r="UT311" s="83"/>
      <c r="UU311" s="83"/>
      <c r="UV311" s="83"/>
      <c r="UW311" s="83"/>
      <c r="UX311" s="83"/>
      <c r="UY311" s="83"/>
      <c r="UZ311" s="83"/>
      <c r="VA311" s="83"/>
      <c r="VB311" s="83"/>
      <c r="VC311" s="83"/>
      <c r="VD311" s="83"/>
      <c r="VE311" s="83"/>
      <c r="VF311" s="83"/>
      <c r="VG311" s="83"/>
      <c r="VH311" s="83"/>
      <c r="VI311" s="83"/>
      <c r="VJ311" s="83"/>
      <c r="VK311" s="83"/>
      <c r="VL311" s="83"/>
      <c r="VM311" s="83"/>
      <c r="VN311" s="83"/>
      <c r="VO311" s="83"/>
      <c r="VP311" s="83"/>
      <c r="VQ311" s="83"/>
      <c r="VR311" s="83"/>
      <c r="VS311" s="83"/>
      <c r="VT311" s="83"/>
      <c r="VU311" s="83"/>
      <c r="VV311" s="83"/>
      <c r="VW311" s="83"/>
      <c r="VX311" s="83"/>
      <c r="VY311" s="83"/>
      <c r="VZ311" s="83"/>
      <c r="WA311" s="83"/>
      <c r="WB311" s="83"/>
      <c r="WC311" s="83"/>
      <c r="WD311" s="83"/>
      <c r="WE311" s="83"/>
      <c r="WF311" s="83"/>
      <c r="WG311" s="83"/>
      <c r="WH311" s="83"/>
      <c r="WI311" s="83"/>
      <c r="WJ311" s="83"/>
      <c r="WK311" s="83"/>
      <c r="WL311" s="83"/>
      <c r="WM311" s="83"/>
      <c r="WN311" s="83"/>
      <c r="WO311" s="83"/>
      <c r="WP311" s="83"/>
      <c r="WQ311" s="83"/>
      <c r="WR311" s="83"/>
      <c r="WS311" s="83"/>
      <c r="WT311" s="83"/>
      <c r="WU311" s="83"/>
      <c r="WV311" s="83"/>
      <c r="WW311" s="83"/>
      <c r="WX311" s="83"/>
      <c r="WY311" s="83"/>
      <c r="WZ311" s="83"/>
      <c r="XA311" s="83"/>
      <c r="XB311" s="83"/>
      <c r="XC311" s="83"/>
      <c r="XD311" s="83"/>
      <c r="XE311" s="83"/>
      <c r="XF311" s="83"/>
      <c r="XG311" s="83"/>
      <c r="XH311" s="83"/>
      <c r="XI311" s="83"/>
      <c r="XJ311" s="83"/>
      <c r="XK311" s="83"/>
      <c r="XL311" s="83"/>
      <c r="XM311" s="83"/>
      <c r="XN311" s="83"/>
      <c r="XO311" s="83"/>
      <c r="XP311" s="83"/>
      <c r="XQ311" s="83"/>
      <c r="XR311" s="83"/>
      <c r="XS311" s="83"/>
      <c r="XT311" s="83"/>
      <c r="XU311" s="83"/>
      <c r="XV311" s="83"/>
      <c r="XW311" s="83"/>
      <c r="XX311" s="83"/>
      <c r="XY311" s="83"/>
      <c r="XZ311" s="83"/>
      <c r="YA311" s="83"/>
      <c r="YB311" s="83"/>
      <c r="YC311" s="83"/>
      <c r="YD311" s="83"/>
      <c r="YE311" s="83"/>
      <c r="YF311" s="83"/>
      <c r="YG311" s="83"/>
      <c r="YH311" s="83"/>
      <c r="YI311" s="83"/>
      <c r="YJ311" s="83"/>
      <c r="YK311" s="83"/>
      <c r="YL311" s="83"/>
      <c r="YM311" s="83"/>
      <c r="YN311" s="83"/>
      <c r="YO311" s="83"/>
      <c r="YP311" s="83"/>
      <c r="YQ311" s="83"/>
      <c r="YR311" s="83"/>
      <c r="YS311" s="83"/>
      <c r="YT311" s="83"/>
      <c r="YU311" s="83"/>
      <c r="YV311" s="83"/>
      <c r="YW311" s="83"/>
      <c r="YX311" s="83"/>
      <c r="YY311" s="83"/>
      <c r="YZ311" s="83"/>
      <c r="ZA311" s="83"/>
      <c r="ZB311" s="83"/>
      <c r="ZC311" s="83"/>
      <c r="ZD311" s="83"/>
      <c r="ZE311" s="83"/>
      <c r="ZF311" s="83"/>
      <c r="ZG311" s="83"/>
      <c r="ZH311" s="83"/>
      <c r="ZI311" s="83"/>
      <c r="ZJ311" s="83"/>
      <c r="ZK311" s="83"/>
      <c r="ZL311" s="83"/>
      <c r="ZM311" s="83"/>
      <c r="ZN311" s="83"/>
      <c r="ZO311" s="83"/>
      <c r="ZP311" s="83"/>
      <c r="ZQ311" s="83"/>
      <c r="ZR311" s="83"/>
      <c r="ZS311" s="83"/>
      <c r="ZT311" s="83"/>
      <c r="ZU311" s="83"/>
      <c r="ZV311" s="83"/>
      <c r="ZW311" s="83"/>
      <c r="ZX311" s="83"/>
      <c r="ZY311" s="83"/>
      <c r="ZZ311" s="83"/>
      <c r="AAA311" s="83"/>
      <c r="AAB311" s="83"/>
      <c r="AAC311" s="83"/>
      <c r="AAD311" s="83"/>
      <c r="AAE311" s="83"/>
      <c r="AAF311" s="83"/>
      <c r="AAG311" s="83"/>
      <c r="AAH311" s="83"/>
      <c r="AAI311" s="83"/>
      <c r="AAJ311" s="83"/>
      <c r="AAK311" s="83"/>
      <c r="AAL311" s="83"/>
      <c r="AAM311" s="83"/>
      <c r="AAN311" s="83"/>
      <c r="AAO311" s="83"/>
      <c r="AAP311" s="83"/>
      <c r="AAQ311" s="83"/>
      <c r="AAR311" s="83"/>
      <c r="AAS311" s="83"/>
      <c r="AAT311" s="83"/>
      <c r="AAU311" s="83"/>
      <c r="AAV311" s="83"/>
      <c r="AAW311" s="83"/>
      <c r="AAX311" s="83"/>
      <c r="AAY311" s="83"/>
      <c r="AAZ311" s="83"/>
      <c r="ABA311" s="83"/>
      <c r="ABB311" s="83"/>
      <c r="ABC311" s="83"/>
      <c r="ABD311" s="83"/>
      <c r="ABE311" s="83"/>
      <c r="ABF311" s="83"/>
      <c r="ABG311" s="83"/>
      <c r="ABH311" s="83"/>
      <c r="ABI311" s="83"/>
      <c r="ABJ311" s="83"/>
      <c r="ABK311" s="83"/>
      <c r="ABL311" s="83"/>
      <c r="ABM311" s="83"/>
      <c r="ABN311" s="83"/>
      <c r="ABO311" s="83"/>
      <c r="ABP311" s="83"/>
      <c r="ABQ311" s="83"/>
      <c r="ABR311" s="83"/>
      <c r="ABS311" s="83"/>
      <c r="ABT311" s="83"/>
      <c r="ABU311" s="83"/>
      <c r="ABV311" s="83"/>
      <c r="ABW311" s="83"/>
      <c r="ABX311" s="83"/>
      <c r="ABY311" s="83"/>
      <c r="ABZ311" s="83"/>
      <c r="ACA311" s="83"/>
      <c r="ACB311" s="83"/>
      <c r="ACC311" s="83"/>
      <c r="ACD311" s="83"/>
      <c r="ACE311" s="83"/>
      <c r="ACF311" s="83"/>
      <c r="ACG311" s="83"/>
      <c r="ACH311" s="83"/>
      <c r="ACI311" s="83"/>
      <c r="ACJ311" s="83"/>
      <c r="ACK311" s="83"/>
      <c r="ACL311" s="83"/>
      <c r="ACM311" s="83"/>
      <c r="ACN311" s="83"/>
      <c r="ACO311" s="83"/>
      <c r="ACP311" s="83"/>
      <c r="ACQ311" s="83"/>
      <c r="ACR311" s="83"/>
      <c r="ACS311" s="83"/>
      <c r="ACT311" s="83"/>
      <c r="ACU311" s="83"/>
      <c r="ACV311" s="83"/>
      <c r="ACW311" s="83"/>
      <c r="ACX311" s="83"/>
      <c r="ACY311" s="83"/>
      <c r="ACZ311" s="83"/>
      <c r="ADA311" s="83"/>
      <c r="ADB311" s="83"/>
      <c r="ADC311" s="83"/>
      <c r="ADD311" s="83"/>
      <c r="ADE311" s="83"/>
      <c r="ADF311" s="83"/>
      <c r="ADG311" s="83"/>
      <c r="ADH311" s="83"/>
      <c r="ADI311" s="83"/>
      <c r="ADJ311" s="83"/>
      <c r="ADK311" s="83"/>
      <c r="ADL311" s="83"/>
      <c r="ADM311" s="83"/>
      <c r="ADN311" s="83"/>
      <c r="ADO311" s="83"/>
      <c r="ADP311" s="83"/>
      <c r="ADQ311" s="83"/>
      <c r="ADR311" s="83"/>
      <c r="ADS311" s="83"/>
      <c r="ADT311" s="83"/>
      <c r="ADU311" s="83"/>
      <c r="ADV311" s="83"/>
      <c r="ADW311" s="83"/>
      <c r="ADX311" s="83"/>
      <c r="ADY311" s="83"/>
      <c r="ADZ311" s="83"/>
      <c r="AEA311" s="83"/>
      <c r="AEB311" s="83"/>
      <c r="AEC311" s="83"/>
      <c r="AED311" s="83"/>
      <c r="AEE311" s="83"/>
      <c r="AEF311" s="83"/>
      <c r="AEG311" s="83"/>
      <c r="AEH311" s="83"/>
      <c r="AEI311" s="83"/>
      <c r="AEJ311" s="83"/>
      <c r="AEK311" s="83"/>
      <c r="AEL311" s="83"/>
      <c r="AEM311" s="83"/>
      <c r="AEN311" s="83"/>
      <c r="AEO311" s="83"/>
      <c r="AEP311" s="83"/>
      <c r="AEQ311" s="83"/>
      <c r="AER311" s="83"/>
      <c r="AES311" s="83"/>
      <c r="AET311" s="83"/>
      <c r="AEU311" s="83"/>
      <c r="AEV311" s="83"/>
      <c r="AEW311" s="83"/>
      <c r="AEX311" s="83"/>
      <c r="AEY311" s="83"/>
      <c r="AEZ311" s="83"/>
      <c r="AFA311" s="83"/>
      <c r="AFB311" s="83"/>
      <c r="AFC311" s="83"/>
      <c r="AFD311" s="83"/>
      <c r="AFE311" s="83"/>
      <c r="AFF311" s="83"/>
      <c r="AFG311" s="83"/>
      <c r="AFH311" s="83"/>
      <c r="AFI311" s="83"/>
      <c r="AFJ311" s="83"/>
      <c r="AFK311" s="83"/>
      <c r="AFL311" s="83"/>
      <c r="AFM311" s="83"/>
      <c r="AFN311" s="83"/>
      <c r="AFO311" s="83"/>
      <c r="AFP311" s="83"/>
      <c r="AFQ311" s="83"/>
      <c r="AFR311" s="83"/>
      <c r="AFS311" s="83"/>
      <c r="AFT311" s="83"/>
      <c r="AFU311" s="83"/>
      <c r="AFV311" s="83"/>
      <c r="AFW311" s="83"/>
      <c r="AFX311" s="83"/>
      <c r="AFY311" s="83"/>
      <c r="AFZ311" s="83"/>
      <c r="AGA311" s="83"/>
      <c r="AGB311" s="83"/>
      <c r="AGC311" s="83"/>
      <c r="AGD311" s="83"/>
      <c r="AGE311" s="83"/>
      <c r="AGF311" s="83"/>
      <c r="AGG311" s="83"/>
      <c r="AGH311" s="83"/>
      <c r="AGI311" s="83"/>
      <c r="AGJ311" s="83"/>
      <c r="AGK311" s="83"/>
      <c r="AGL311" s="83"/>
      <c r="AGM311" s="83"/>
      <c r="AGN311" s="83"/>
      <c r="AGO311" s="83"/>
      <c r="AGP311" s="83"/>
      <c r="AGQ311" s="83"/>
      <c r="AGR311" s="83"/>
      <c r="AGS311" s="83"/>
      <c r="AGT311" s="83"/>
      <c r="AGU311" s="83"/>
      <c r="AGV311" s="83"/>
      <c r="AGW311" s="83"/>
      <c r="AGX311" s="83"/>
      <c r="AGY311" s="83"/>
      <c r="AGZ311" s="83"/>
      <c r="AHA311" s="83"/>
      <c r="AHB311" s="83"/>
      <c r="AHC311" s="83"/>
      <c r="AHD311" s="83"/>
      <c r="AHE311" s="83"/>
      <c r="AHF311" s="83"/>
      <c r="AHG311" s="83"/>
      <c r="AHH311" s="83"/>
      <c r="AHI311" s="83"/>
      <c r="AHJ311" s="83"/>
      <c r="AHK311" s="83"/>
      <c r="AHL311" s="83"/>
      <c r="AHM311" s="83"/>
      <c r="AHN311" s="83"/>
      <c r="AHO311" s="83"/>
      <c r="AHP311" s="83"/>
      <c r="AHQ311" s="83"/>
      <c r="AHR311" s="83"/>
      <c r="AHS311" s="83"/>
      <c r="AHT311" s="83"/>
      <c r="AHU311" s="83"/>
      <c r="AHV311" s="83"/>
      <c r="AHW311" s="83"/>
      <c r="AHX311" s="83"/>
      <c r="AHY311" s="83"/>
      <c r="AHZ311" s="83"/>
      <c r="AIA311" s="83"/>
      <c r="AIB311" s="83"/>
      <c r="AIC311" s="83"/>
      <c r="AID311" s="83"/>
      <c r="AIE311" s="83"/>
      <c r="AIF311" s="83"/>
      <c r="AIG311" s="83"/>
      <c r="AIH311" s="83"/>
      <c r="AII311" s="83"/>
      <c r="AIJ311" s="83"/>
      <c r="AIK311" s="83"/>
      <c r="AIL311" s="83"/>
      <c r="AIM311" s="83"/>
      <c r="AIN311" s="83"/>
      <c r="AIO311" s="83"/>
      <c r="AIP311" s="83"/>
      <c r="AIQ311" s="83"/>
      <c r="AIR311" s="83"/>
      <c r="AIS311" s="83"/>
      <c r="AIT311" s="83"/>
      <c r="AIU311" s="83"/>
      <c r="AIV311" s="83"/>
      <c r="AIW311" s="83"/>
      <c r="AIX311" s="83"/>
      <c r="AIY311" s="83"/>
      <c r="AIZ311" s="83"/>
      <c r="AJA311" s="83"/>
      <c r="AJB311" s="83"/>
      <c r="AJC311" s="83"/>
      <c r="AJD311" s="83"/>
      <c r="AJE311" s="83"/>
      <c r="AJF311" s="83"/>
      <c r="AJG311" s="83"/>
      <c r="AJH311" s="83"/>
      <c r="AJI311" s="83"/>
      <c r="AJJ311" s="83"/>
      <c r="AJK311" s="83"/>
      <c r="AJL311" s="83"/>
      <c r="AJM311" s="83"/>
      <c r="AJN311" s="83"/>
      <c r="AJO311" s="83"/>
      <c r="AJP311" s="83"/>
      <c r="AJQ311" s="83"/>
      <c r="AJR311" s="83"/>
      <c r="AJS311" s="83"/>
      <c r="AJT311" s="83"/>
      <c r="AJU311" s="83"/>
      <c r="AJV311" s="83"/>
      <c r="AJW311" s="83"/>
      <c r="AJX311" s="83"/>
      <c r="AJY311" s="83"/>
      <c r="AJZ311" s="83"/>
      <c r="AKA311" s="83"/>
      <c r="AKB311" s="83"/>
      <c r="AKC311" s="83"/>
      <c r="AKD311" s="83"/>
      <c r="AKE311" s="83"/>
      <c r="AKF311" s="83"/>
      <c r="AKG311" s="83"/>
      <c r="AKH311" s="83"/>
      <c r="AKI311" s="83"/>
      <c r="AKJ311" s="83"/>
      <c r="AKK311" s="83"/>
      <c r="AKL311" s="83"/>
      <c r="AKM311" s="83"/>
      <c r="AKN311" s="83"/>
      <c r="AKO311" s="83"/>
      <c r="AKP311" s="83"/>
      <c r="AKQ311" s="83"/>
      <c r="AKR311" s="83"/>
      <c r="AKS311" s="83"/>
      <c r="AKT311" s="83"/>
      <c r="AKU311" s="83"/>
      <c r="AKV311" s="83"/>
      <c r="AKW311" s="83"/>
      <c r="AKX311" s="83"/>
      <c r="AKY311" s="83"/>
      <c r="AKZ311" s="83"/>
      <c r="ALA311" s="83"/>
      <c r="ALB311" s="83"/>
      <c r="ALC311" s="83"/>
      <c r="ALD311" s="83"/>
      <c r="ALE311" s="83"/>
      <c r="ALF311" s="83"/>
      <c r="ALG311" s="83"/>
      <c r="ALH311" s="83"/>
      <c r="ALI311" s="83"/>
      <c r="ALJ311" s="83"/>
      <c r="ALK311" s="83"/>
      <c r="ALL311" s="83"/>
      <c r="ALM311" s="83"/>
      <c r="ALN311" s="83"/>
      <c r="ALO311" s="83"/>
      <c r="ALP311" s="83"/>
      <c r="ALQ311" s="83"/>
      <c r="ALR311" s="83"/>
      <c r="ALS311" s="83"/>
      <c r="ALT311" s="83"/>
      <c r="ALU311" s="83"/>
      <c r="ALV311" s="83"/>
      <c r="ALW311" s="83"/>
      <c r="ALX311" s="83"/>
      <c r="ALY311" s="83"/>
      <c r="ALZ311" s="83"/>
      <c r="AMA311" s="83"/>
      <c r="AMB311" s="83"/>
      <c r="AMC311" s="83"/>
      <c r="AMD311" s="83"/>
      <c r="AME311" s="83"/>
      <c r="AMF311" s="83"/>
      <c r="AMG311" s="83"/>
      <c r="AMH311" s="83"/>
      <c r="AMI311" s="83"/>
      <c r="AMJ311" s="83"/>
      <c r="AMK311" s="83"/>
      <c r="AML311" s="83"/>
      <c r="AMM311" s="83"/>
      <c r="AMN311" s="83"/>
      <c r="AMO311" s="83"/>
      <c r="AMP311" s="83"/>
      <c r="AMQ311" s="83"/>
      <c r="AMR311" s="83"/>
      <c r="AMS311" s="83"/>
      <c r="AMT311" s="83"/>
      <c r="AMU311" s="83"/>
      <c r="AMV311" s="83"/>
      <c r="AMW311" s="83"/>
      <c r="AMX311" s="83"/>
      <c r="AMY311" s="83"/>
      <c r="AMZ311" s="83"/>
      <c r="ANA311" s="83"/>
      <c r="ANB311" s="83"/>
      <c r="ANC311" s="83"/>
      <c r="AND311" s="83"/>
      <c r="ANE311" s="83"/>
      <c r="ANF311" s="83"/>
      <c r="ANG311" s="83"/>
      <c r="ANH311" s="83"/>
      <c r="ANI311" s="83"/>
      <c r="ANJ311" s="83"/>
      <c r="ANK311" s="83"/>
      <c r="ANL311" s="83"/>
      <c r="ANM311" s="83"/>
      <c r="ANN311" s="83"/>
      <c r="ANO311" s="83"/>
      <c r="ANP311" s="83"/>
      <c r="ANQ311" s="83"/>
      <c r="ANR311" s="83"/>
      <c r="ANS311" s="83"/>
      <c r="ANT311" s="83"/>
      <c r="ANU311" s="83"/>
      <c r="ANV311" s="83"/>
      <c r="ANW311" s="83"/>
      <c r="ANX311" s="83"/>
      <c r="ANY311" s="83"/>
      <c r="ANZ311" s="83"/>
      <c r="AOA311" s="83"/>
      <c r="AOB311" s="83"/>
      <c r="AOC311" s="83"/>
      <c r="AOD311" s="83"/>
      <c r="AOE311" s="83"/>
      <c r="AOF311" s="83"/>
      <c r="AOG311" s="83"/>
      <c r="AOH311" s="83"/>
      <c r="AOI311" s="83"/>
      <c r="AOJ311" s="83"/>
      <c r="AOK311" s="83"/>
      <c r="AOL311" s="83"/>
      <c r="AOM311" s="83"/>
      <c r="AON311" s="83"/>
      <c r="AOO311" s="83"/>
      <c r="AOP311" s="83"/>
      <c r="AOQ311" s="83"/>
      <c r="AOR311" s="83"/>
      <c r="AOS311" s="83"/>
      <c r="AOT311" s="83"/>
      <c r="AOU311" s="83"/>
      <c r="AOV311" s="83"/>
      <c r="AOW311" s="83"/>
      <c r="AOX311" s="83"/>
      <c r="AOY311" s="83"/>
      <c r="AOZ311" s="83"/>
      <c r="APA311" s="83"/>
      <c r="APB311" s="83"/>
      <c r="APC311" s="83"/>
      <c r="APD311" s="83"/>
      <c r="APE311" s="83"/>
      <c r="APF311" s="83"/>
      <c r="APG311" s="83"/>
      <c r="APH311" s="83"/>
      <c r="API311" s="83"/>
      <c r="APJ311" s="83"/>
      <c r="APK311" s="83"/>
      <c r="APL311" s="83"/>
      <c r="APM311" s="83"/>
      <c r="APN311" s="83"/>
      <c r="APO311" s="83"/>
      <c r="APP311" s="83"/>
      <c r="APQ311" s="83"/>
      <c r="APR311" s="83"/>
      <c r="APS311" s="83"/>
      <c r="APT311" s="83"/>
      <c r="APU311" s="83"/>
      <c r="APV311" s="83"/>
      <c r="APW311" s="83"/>
      <c r="APX311" s="83"/>
      <c r="APY311" s="83"/>
      <c r="APZ311" s="83"/>
      <c r="AQA311" s="83"/>
      <c r="AQB311" s="83"/>
      <c r="AQC311" s="83"/>
      <c r="AQD311" s="83"/>
      <c r="AQE311" s="83"/>
      <c r="AQF311" s="83"/>
      <c r="AQG311" s="83"/>
      <c r="AQH311" s="83"/>
      <c r="AQI311" s="83"/>
      <c r="AQJ311" s="83"/>
      <c r="AQK311" s="83"/>
      <c r="AQL311" s="83"/>
      <c r="AQM311" s="83"/>
      <c r="AQN311" s="83"/>
      <c r="AQO311" s="83"/>
      <c r="AQP311" s="83"/>
      <c r="AQQ311" s="83"/>
      <c r="AQR311" s="83"/>
      <c r="AQS311" s="83"/>
      <c r="AQT311" s="83"/>
      <c r="AQU311" s="83"/>
      <c r="AQV311" s="83"/>
      <c r="AQW311" s="83"/>
      <c r="AQX311" s="83"/>
      <c r="AQY311" s="83"/>
      <c r="AQZ311" s="83"/>
      <c r="ARA311" s="83"/>
      <c r="ARB311" s="83"/>
      <c r="ARC311" s="83"/>
      <c r="ARD311" s="83"/>
      <c r="ARE311" s="83"/>
      <c r="ARF311" s="83"/>
      <c r="ARG311" s="83"/>
      <c r="ARH311" s="83"/>
      <c r="ARI311" s="83"/>
      <c r="ARJ311" s="83"/>
      <c r="ARK311" s="83"/>
      <c r="ARL311" s="83"/>
      <c r="ARM311" s="83"/>
      <c r="ARN311" s="83"/>
      <c r="ARO311" s="83"/>
      <c r="ARP311" s="83"/>
      <c r="ARQ311" s="83"/>
      <c r="ARR311" s="83"/>
      <c r="ARS311" s="83"/>
      <c r="ART311" s="83"/>
      <c r="ARU311" s="83"/>
      <c r="ARV311" s="83"/>
      <c r="ARW311" s="83"/>
      <c r="ARX311" s="83"/>
      <c r="ARY311" s="83"/>
      <c r="ARZ311" s="83"/>
      <c r="ASA311" s="83"/>
      <c r="ASB311" s="83"/>
      <c r="ASC311" s="83"/>
      <c r="ASD311" s="83"/>
      <c r="ASE311" s="83"/>
      <c r="ASF311" s="83"/>
      <c r="ASG311" s="83"/>
      <c r="ASH311" s="83"/>
      <c r="ASI311" s="83"/>
      <c r="ASJ311" s="83"/>
      <c r="ASK311" s="83"/>
      <c r="ASL311" s="83"/>
      <c r="ASM311" s="83"/>
      <c r="ASN311" s="83"/>
      <c r="ASO311" s="83"/>
      <c r="ASP311" s="83"/>
      <c r="ASQ311" s="83"/>
      <c r="ASR311" s="83"/>
      <c r="ASS311" s="83"/>
      <c r="AST311" s="83"/>
      <c r="ASU311" s="83"/>
      <c r="ASV311" s="83"/>
      <c r="ASW311" s="83"/>
      <c r="ASX311" s="83"/>
      <c r="ASY311" s="83"/>
      <c r="ASZ311" s="83"/>
      <c r="ATA311" s="83"/>
      <c r="ATB311" s="83"/>
      <c r="ATC311" s="83"/>
      <c r="ATD311" s="83"/>
      <c r="ATE311" s="83"/>
      <c r="ATF311" s="83"/>
      <c r="ATG311" s="83"/>
      <c r="ATH311" s="83"/>
      <c r="ATI311" s="83"/>
      <c r="ATJ311" s="83"/>
      <c r="ATK311" s="83"/>
      <c r="ATL311" s="83"/>
      <c r="ATM311" s="83"/>
      <c r="ATN311" s="83"/>
      <c r="ATO311" s="83"/>
      <c r="ATP311" s="83"/>
      <c r="ATQ311" s="83"/>
      <c r="ATR311" s="83"/>
      <c r="ATS311" s="83"/>
      <c r="ATT311" s="83"/>
      <c r="ATU311" s="83"/>
      <c r="ATV311" s="83"/>
      <c r="ATW311" s="83"/>
      <c r="ATX311" s="83"/>
      <c r="ATY311" s="83"/>
      <c r="ATZ311" s="83"/>
      <c r="AUA311" s="83"/>
      <c r="AUB311" s="83"/>
      <c r="AUC311" s="83"/>
      <c r="AUD311" s="83"/>
      <c r="AUE311" s="83"/>
      <c r="AUF311" s="83"/>
      <c r="AUG311" s="83"/>
      <c r="AUH311" s="83"/>
      <c r="AUI311" s="83"/>
      <c r="AUJ311" s="83"/>
      <c r="AUK311" s="83"/>
      <c r="AUL311" s="83"/>
      <c r="AUM311" s="83"/>
      <c r="AUN311" s="83"/>
      <c r="AUO311" s="83"/>
      <c r="AUP311" s="83"/>
      <c r="AUQ311" s="83"/>
      <c r="AUR311" s="83"/>
      <c r="AUS311" s="83"/>
      <c r="AUT311" s="83"/>
      <c r="AUU311" s="83"/>
      <c r="AUV311" s="83"/>
      <c r="AUW311" s="83"/>
      <c r="AUX311" s="83"/>
      <c r="AUY311" s="83"/>
      <c r="AUZ311" s="83"/>
      <c r="AVA311" s="83"/>
      <c r="AVB311" s="83"/>
      <c r="AVC311" s="83"/>
      <c r="AVD311" s="83"/>
      <c r="AVE311" s="83"/>
      <c r="AVF311" s="83"/>
      <c r="AVG311" s="83"/>
      <c r="AVH311" s="83"/>
      <c r="AVI311" s="83"/>
      <c r="AVJ311" s="83"/>
      <c r="AVK311" s="83"/>
      <c r="AVL311" s="83"/>
      <c r="AVM311" s="83"/>
      <c r="AVN311" s="83"/>
      <c r="AVO311" s="83"/>
      <c r="AVP311" s="83"/>
      <c r="AVQ311" s="83"/>
      <c r="AVR311" s="83"/>
      <c r="AVS311" s="83"/>
      <c r="AVT311" s="83"/>
      <c r="AVU311" s="83"/>
      <c r="AVV311" s="83"/>
      <c r="AVW311" s="83"/>
      <c r="AVX311" s="83"/>
      <c r="AVY311" s="83"/>
      <c r="AVZ311" s="83"/>
      <c r="AWA311" s="83"/>
      <c r="AWB311" s="83"/>
      <c r="AWC311" s="83"/>
      <c r="AWD311" s="83"/>
      <c r="AWE311" s="83"/>
      <c r="AWF311" s="83"/>
      <c r="AWG311" s="83"/>
      <c r="AWH311" s="83"/>
      <c r="AWI311" s="83"/>
      <c r="AWJ311" s="83"/>
      <c r="AWK311" s="83"/>
      <c r="AWL311" s="83"/>
      <c r="AWM311" s="83"/>
      <c r="AWN311" s="83"/>
      <c r="AWO311" s="83"/>
      <c r="AWP311" s="83"/>
      <c r="AWQ311" s="83"/>
      <c r="AWR311" s="83"/>
      <c r="AWS311" s="83"/>
      <c r="AWT311" s="83"/>
      <c r="AWU311" s="83"/>
      <c r="AWV311" s="83"/>
      <c r="AWW311" s="83"/>
      <c r="AWX311" s="83"/>
      <c r="AWY311" s="83"/>
      <c r="AWZ311" s="83"/>
      <c r="AXA311" s="83"/>
      <c r="AXB311" s="83"/>
      <c r="AXC311" s="83"/>
      <c r="AXD311" s="83"/>
      <c r="AXE311" s="83"/>
      <c r="AXF311" s="83"/>
      <c r="AXG311" s="83"/>
      <c r="AXH311" s="83"/>
      <c r="AXI311" s="83"/>
      <c r="AXJ311" s="83"/>
      <c r="AXK311" s="83"/>
      <c r="AXL311" s="83"/>
      <c r="AXM311" s="83"/>
      <c r="AXN311" s="83"/>
      <c r="AXO311" s="83"/>
      <c r="AXP311" s="83"/>
      <c r="AXQ311" s="83"/>
      <c r="AXR311" s="83"/>
      <c r="AXS311" s="83"/>
      <c r="AXT311" s="83"/>
      <c r="AXU311" s="83"/>
      <c r="AXV311" s="83"/>
      <c r="AXW311" s="83"/>
      <c r="AXX311" s="83"/>
      <c r="AXY311" s="83"/>
      <c r="AXZ311" s="83"/>
      <c r="AYA311" s="83"/>
      <c r="AYB311" s="83"/>
      <c r="AYC311" s="83"/>
      <c r="AYD311" s="83"/>
      <c r="AYE311" s="83"/>
      <c r="AYF311" s="83"/>
      <c r="AYG311" s="83"/>
      <c r="AYH311" s="83"/>
      <c r="AYI311" s="83"/>
      <c r="AYJ311" s="83"/>
      <c r="AYK311" s="83"/>
      <c r="AYL311" s="83"/>
      <c r="AYM311" s="83"/>
      <c r="AYN311" s="83"/>
      <c r="AYO311" s="83"/>
      <c r="AYP311" s="83"/>
      <c r="AYQ311" s="83"/>
      <c r="AYR311" s="83"/>
      <c r="AYS311" s="83"/>
      <c r="AYT311" s="83"/>
      <c r="AYU311" s="83"/>
      <c r="AYV311" s="83"/>
      <c r="AYW311" s="83"/>
      <c r="AYX311" s="83"/>
      <c r="AYY311" s="83"/>
      <c r="AYZ311" s="83"/>
      <c r="AZA311" s="83"/>
      <c r="AZB311" s="83"/>
      <c r="AZC311" s="83"/>
      <c r="AZD311" s="83"/>
      <c r="AZE311" s="83"/>
      <c r="AZF311" s="83"/>
      <c r="AZG311" s="83"/>
      <c r="AZH311" s="83"/>
      <c r="AZI311" s="83"/>
      <c r="AZJ311" s="83"/>
      <c r="AZK311" s="83"/>
      <c r="AZL311" s="83"/>
      <c r="AZM311" s="83"/>
      <c r="AZN311" s="83"/>
      <c r="AZO311" s="83"/>
      <c r="AZP311" s="83"/>
      <c r="AZQ311" s="83"/>
      <c r="AZR311" s="83"/>
      <c r="AZS311" s="83"/>
      <c r="AZT311" s="83"/>
      <c r="AZU311" s="83"/>
      <c r="AZV311" s="83"/>
      <c r="AZW311" s="83"/>
      <c r="AZX311" s="83"/>
      <c r="AZY311" s="83"/>
      <c r="AZZ311" s="83"/>
      <c r="BAA311" s="83"/>
      <c r="BAB311" s="83"/>
      <c r="BAC311" s="83"/>
      <c r="BAD311" s="83"/>
      <c r="BAE311" s="83"/>
      <c r="BAF311" s="83"/>
      <c r="BAG311" s="83"/>
      <c r="BAH311" s="83"/>
      <c r="BAI311" s="83"/>
      <c r="BAJ311" s="83"/>
      <c r="BAK311" s="83"/>
      <c r="BAL311" s="83"/>
      <c r="BAM311" s="83"/>
      <c r="BAN311" s="83"/>
      <c r="BAO311" s="83"/>
      <c r="BAP311" s="83"/>
      <c r="BAQ311" s="83"/>
      <c r="BAR311" s="83"/>
      <c r="BAS311" s="83"/>
      <c r="BAT311" s="83"/>
      <c r="BAU311" s="83"/>
      <c r="BAV311" s="83"/>
      <c r="BAW311" s="83"/>
      <c r="BAX311" s="83"/>
      <c r="BAY311" s="83"/>
      <c r="BAZ311" s="83"/>
      <c r="BBA311" s="83"/>
      <c r="BBB311" s="83"/>
      <c r="BBC311" s="83"/>
      <c r="BBD311" s="83"/>
      <c r="BBE311" s="83"/>
      <c r="BBF311" s="83"/>
      <c r="BBG311" s="83"/>
      <c r="BBH311" s="83"/>
      <c r="BBI311" s="83"/>
      <c r="BBJ311" s="83"/>
      <c r="BBK311" s="83"/>
      <c r="BBL311" s="83"/>
      <c r="BBM311" s="83"/>
      <c r="BBN311" s="83"/>
      <c r="BBO311" s="83"/>
      <c r="BBP311" s="83"/>
      <c r="BBQ311" s="83"/>
      <c r="BBR311" s="83"/>
      <c r="BBS311" s="83"/>
      <c r="BBT311" s="83"/>
      <c r="BBU311" s="83"/>
      <c r="BBV311" s="83"/>
      <c r="BBW311" s="83"/>
      <c r="BBX311" s="83"/>
      <c r="BBY311" s="83"/>
      <c r="BBZ311" s="83"/>
      <c r="BCA311" s="83"/>
      <c r="BCB311" s="83"/>
      <c r="BCC311" s="83"/>
      <c r="BCD311" s="83"/>
      <c r="BCE311" s="83"/>
      <c r="BCF311" s="83"/>
      <c r="BCG311" s="83"/>
      <c r="BCH311" s="83"/>
      <c r="BCI311" s="83"/>
      <c r="BCJ311" s="83"/>
      <c r="BCK311" s="83"/>
      <c r="BCL311" s="83"/>
      <c r="BCM311" s="83"/>
      <c r="BCN311" s="83"/>
      <c r="BCO311" s="83"/>
      <c r="BCP311" s="83"/>
      <c r="BCQ311" s="83"/>
      <c r="BCR311" s="83"/>
      <c r="BCS311" s="83"/>
      <c r="BCT311" s="83"/>
      <c r="BCU311" s="83"/>
      <c r="BCV311" s="83"/>
      <c r="BCW311" s="83"/>
      <c r="BCX311" s="83"/>
      <c r="BCY311" s="83"/>
      <c r="BCZ311" s="83"/>
      <c r="BDA311" s="83"/>
      <c r="BDB311" s="83"/>
      <c r="BDC311" s="83"/>
      <c r="BDD311" s="83"/>
      <c r="BDE311" s="83"/>
      <c r="BDF311" s="83"/>
      <c r="BDG311" s="83"/>
      <c r="BDH311" s="83"/>
      <c r="BDI311" s="83"/>
      <c r="BDJ311" s="83"/>
      <c r="BDK311" s="83"/>
      <c r="BDL311" s="83"/>
      <c r="BDM311" s="83"/>
      <c r="BDN311" s="83"/>
      <c r="BDO311" s="83"/>
      <c r="BDP311" s="83"/>
      <c r="BDQ311" s="83"/>
      <c r="BDR311" s="83"/>
      <c r="BDS311" s="83"/>
      <c r="BDT311" s="83"/>
      <c r="BDU311" s="83"/>
      <c r="BDV311" s="83"/>
      <c r="BDW311" s="83"/>
      <c r="BDX311" s="83"/>
      <c r="BDY311" s="83"/>
      <c r="BDZ311" s="83"/>
      <c r="BEA311" s="83"/>
      <c r="BEB311" s="83"/>
      <c r="BEC311" s="83"/>
      <c r="BED311" s="83"/>
      <c r="BEE311" s="83"/>
      <c r="BEF311" s="83"/>
      <c r="BEG311" s="83"/>
      <c r="BEH311" s="83"/>
      <c r="BEI311" s="83"/>
      <c r="BEJ311" s="83"/>
      <c r="BEK311" s="83"/>
      <c r="BEL311" s="83"/>
      <c r="BEM311" s="83"/>
      <c r="BEN311" s="83"/>
      <c r="BEO311" s="83"/>
      <c r="BEP311" s="83"/>
      <c r="BEQ311" s="83"/>
      <c r="BER311" s="83"/>
      <c r="BES311" s="83"/>
      <c r="BET311" s="83"/>
      <c r="BEU311" s="83"/>
      <c r="BEV311" s="83"/>
      <c r="BEW311" s="83"/>
      <c r="BEX311" s="83"/>
      <c r="BEY311" s="83"/>
      <c r="BEZ311" s="83"/>
      <c r="BFA311" s="83"/>
      <c r="BFB311" s="83"/>
      <c r="BFC311" s="83"/>
      <c r="BFD311" s="83"/>
      <c r="BFE311" s="83"/>
      <c r="BFF311" s="83"/>
      <c r="BFG311" s="83"/>
      <c r="BFH311" s="83"/>
      <c r="BFI311" s="83"/>
      <c r="BFJ311" s="83"/>
      <c r="BFK311" s="83"/>
      <c r="BFL311" s="83"/>
      <c r="BFM311" s="83"/>
      <c r="BFN311" s="83"/>
      <c r="BFO311" s="83"/>
      <c r="BFP311" s="83"/>
      <c r="BFQ311" s="83"/>
      <c r="BFR311" s="83"/>
      <c r="BFS311" s="83"/>
      <c r="BFT311" s="83"/>
      <c r="BFU311" s="83"/>
      <c r="BFV311" s="83"/>
      <c r="BFW311" s="83"/>
      <c r="BFX311" s="83"/>
      <c r="BFY311" s="83"/>
      <c r="BFZ311" s="83"/>
      <c r="BGA311" s="83"/>
      <c r="BGB311" s="83"/>
      <c r="BGC311" s="83"/>
      <c r="BGD311" s="83"/>
      <c r="BGE311" s="83"/>
      <c r="BGF311" s="83"/>
      <c r="BGG311" s="83"/>
      <c r="BGH311" s="83"/>
      <c r="BGI311" s="83"/>
      <c r="BGJ311" s="83"/>
      <c r="BGK311" s="83"/>
      <c r="BGL311" s="83"/>
      <c r="BGM311" s="83"/>
      <c r="BGN311" s="83"/>
      <c r="BGO311" s="83"/>
      <c r="BGP311" s="83"/>
      <c r="BGQ311" s="83"/>
      <c r="BGR311" s="83"/>
      <c r="BGS311" s="83"/>
      <c r="BGT311" s="83"/>
      <c r="BGU311" s="83"/>
      <c r="BGV311" s="83"/>
      <c r="BGW311" s="83"/>
      <c r="BGX311" s="83"/>
      <c r="BGY311" s="83"/>
      <c r="BGZ311" s="83"/>
      <c r="BHA311" s="83"/>
      <c r="BHB311" s="83"/>
      <c r="BHC311" s="83"/>
      <c r="BHD311" s="83"/>
      <c r="BHE311" s="83"/>
      <c r="BHF311" s="83"/>
      <c r="BHG311" s="83"/>
      <c r="BHH311" s="83"/>
      <c r="BHI311" s="83"/>
      <c r="BHJ311" s="83"/>
      <c r="BHK311" s="83"/>
      <c r="BHL311" s="83"/>
      <c r="BHM311" s="83"/>
      <c r="BHN311" s="83"/>
      <c r="BHO311" s="83"/>
      <c r="BHP311" s="83"/>
      <c r="BHQ311" s="83"/>
      <c r="BHR311" s="83"/>
      <c r="BHS311" s="83"/>
      <c r="BHT311" s="83"/>
      <c r="BHU311" s="83"/>
      <c r="BHV311" s="83"/>
      <c r="BHW311" s="83"/>
      <c r="BHX311" s="83"/>
      <c r="BHY311" s="83"/>
      <c r="BHZ311" s="83"/>
      <c r="BIA311" s="83"/>
      <c r="BIB311" s="83"/>
      <c r="BIC311" s="83"/>
      <c r="BID311" s="83"/>
      <c r="BIE311" s="83"/>
      <c r="BIF311" s="83"/>
      <c r="BIG311" s="83"/>
      <c r="BIH311" s="83"/>
      <c r="BII311" s="83"/>
      <c r="BIJ311" s="83"/>
      <c r="BIK311" s="83"/>
      <c r="BIL311" s="83"/>
      <c r="BIM311" s="83"/>
      <c r="BIN311" s="83"/>
      <c r="BIO311" s="83"/>
      <c r="BIP311" s="83"/>
      <c r="BIQ311" s="83"/>
      <c r="BIR311" s="83"/>
      <c r="BIS311" s="83"/>
      <c r="BIT311" s="83"/>
      <c r="BIU311" s="83"/>
      <c r="BIV311" s="83"/>
      <c r="BIW311" s="83"/>
      <c r="BIX311" s="83"/>
      <c r="BIY311" s="83"/>
      <c r="BIZ311" s="83"/>
      <c r="BJA311" s="83"/>
      <c r="BJB311" s="83"/>
      <c r="BJC311" s="83"/>
      <c r="BJD311" s="83"/>
      <c r="BJE311" s="83"/>
      <c r="BJF311" s="83"/>
      <c r="BJG311" s="83"/>
      <c r="BJH311" s="83"/>
      <c r="BJI311" s="83"/>
      <c r="BJJ311" s="83"/>
      <c r="BJK311" s="83"/>
      <c r="BJL311" s="83"/>
      <c r="BJM311" s="83"/>
      <c r="BJN311" s="83"/>
      <c r="BJO311" s="83"/>
      <c r="BJP311" s="83"/>
      <c r="BJQ311" s="83"/>
      <c r="BJR311" s="83"/>
      <c r="BJS311" s="83"/>
      <c r="BJT311" s="83"/>
      <c r="BJU311" s="83"/>
      <c r="BJV311" s="83"/>
      <c r="BJW311" s="83"/>
      <c r="BJX311" s="83"/>
      <c r="BJY311" s="83"/>
      <c r="BJZ311" s="83"/>
      <c r="BKA311" s="83"/>
      <c r="BKB311" s="83"/>
      <c r="BKC311" s="83"/>
      <c r="BKD311" s="83"/>
      <c r="BKE311" s="83"/>
      <c r="BKF311" s="83"/>
      <c r="BKG311" s="83"/>
      <c r="BKH311" s="83"/>
      <c r="BKI311" s="83"/>
      <c r="BKJ311" s="83"/>
      <c r="BKK311" s="83"/>
      <c r="BKL311" s="83"/>
      <c r="BKM311" s="83"/>
      <c r="BKN311" s="83"/>
      <c r="BKO311" s="83"/>
      <c r="BKP311" s="83"/>
      <c r="BKQ311" s="83"/>
      <c r="BKR311" s="83"/>
      <c r="BKS311" s="83"/>
      <c r="BKT311" s="83"/>
      <c r="BKU311" s="83"/>
      <c r="BKV311" s="83"/>
      <c r="BKW311" s="83"/>
      <c r="BKX311" s="83"/>
      <c r="BKY311" s="83"/>
      <c r="BKZ311" s="83"/>
      <c r="BLA311" s="83"/>
      <c r="BLB311" s="83"/>
      <c r="BLC311" s="83"/>
      <c r="BLD311" s="83"/>
      <c r="BLE311" s="83"/>
      <c r="BLF311" s="83"/>
      <c r="BLG311" s="83"/>
      <c r="BLH311" s="83"/>
      <c r="BLI311" s="83"/>
      <c r="BLJ311" s="83"/>
      <c r="BLK311" s="83"/>
      <c r="BLL311" s="83"/>
      <c r="BLM311" s="83"/>
      <c r="BLN311" s="83"/>
      <c r="BLO311" s="83"/>
      <c r="BLP311" s="83"/>
      <c r="BLQ311" s="83"/>
      <c r="BLR311" s="83"/>
      <c r="BLS311" s="83"/>
      <c r="BLT311" s="83"/>
      <c r="BLU311" s="83"/>
      <c r="BLV311" s="83"/>
      <c r="BLW311" s="83"/>
      <c r="BLX311" s="83"/>
      <c r="BLY311" s="83"/>
      <c r="BLZ311" s="83"/>
      <c r="BMA311" s="83"/>
      <c r="BMB311" s="83"/>
      <c r="BMC311" s="83"/>
      <c r="BMD311" s="83"/>
      <c r="BME311" s="83"/>
      <c r="BMF311" s="83"/>
      <c r="BMG311" s="83"/>
      <c r="BMH311" s="83"/>
      <c r="BMI311" s="83"/>
      <c r="BMJ311" s="83"/>
      <c r="BMK311" s="83"/>
      <c r="BML311" s="83"/>
      <c r="BMM311" s="83"/>
      <c r="BMN311" s="83"/>
      <c r="BMO311" s="83"/>
      <c r="BMP311" s="83"/>
      <c r="BMQ311" s="83"/>
      <c r="BMR311" s="83"/>
      <c r="BMS311" s="83"/>
      <c r="BMT311" s="83"/>
      <c r="BMU311" s="83"/>
      <c r="BMV311" s="83"/>
      <c r="BMW311" s="83"/>
      <c r="BMX311" s="83"/>
      <c r="BMY311" s="83"/>
      <c r="BMZ311" s="83"/>
      <c r="BNA311" s="83"/>
      <c r="BNB311" s="83"/>
      <c r="BNC311" s="83"/>
      <c r="BND311" s="83"/>
      <c r="BNE311" s="83"/>
      <c r="BNF311" s="83"/>
      <c r="BNG311" s="83"/>
      <c r="BNH311" s="83"/>
      <c r="BNI311" s="83"/>
      <c r="BNJ311" s="83"/>
      <c r="BNK311" s="83"/>
      <c r="BNL311" s="83"/>
      <c r="BNM311" s="83"/>
      <c r="BNN311" s="83"/>
      <c r="BNO311" s="83"/>
      <c r="BNP311" s="83"/>
      <c r="BNQ311" s="83"/>
      <c r="BNR311" s="83"/>
      <c r="BNS311" s="83"/>
      <c r="BNT311" s="83"/>
      <c r="BNU311" s="83"/>
      <c r="BNV311" s="83"/>
      <c r="BNW311" s="83"/>
      <c r="BNX311" s="83"/>
      <c r="BNY311" s="83"/>
      <c r="BNZ311" s="83"/>
      <c r="BOA311" s="83"/>
      <c r="BOB311" s="83"/>
      <c r="BOC311" s="83"/>
      <c r="BOD311" s="83"/>
      <c r="BOE311" s="83"/>
      <c r="BOF311" s="83"/>
      <c r="BOG311" s="83"/>
      <c r="BOH311" s="83"/>
      <c r="BOI311" s="83"/>
      <c r="BOJ311" s="83"/>
      <c r="BOK311" s="83"/>
      <c r="BOL311" s="83"/>
      <c r="BOM311" s="83"/>
      <c r="BON311" s="83"/>
      <c r="BOO311" s="83"/>
      <c r="BOP311" s="83"/>
      <c r="BOQ311" s="83"/>
      <c r="BOR311" s="83"/>
      <c r="BOS311" s="83"/>
      <c r="BOT311" s="83"/>
      <c r="BOU311" s="83"/>
      <c r="BOV311" s="83"/>
      <c r="BOW311" s="83"/>
      <c r="BOX311" s="83"/>
      <c r="BOY311" s="83"/>
      <c r="BOZ311" s="83"/>
      <c r="BPA311" s="83"/>
      <c r="BPB311" s="83"/>
      <c r="BPC311" s="83"/>
      <c r="BPD311" s="83"/>
      <c r="BPE311" s="83"/>
      <c r="BPF311" s="83"/>
      <c r="BPG311" s="83"/>
      <c r="BPH311" s="83"/>
      <c r="BPI311" s="83"/>
      <c r="BPJ311" s="83"/>
      <c r="BPK311" s="83"/>
      <c r="BPL311" s="83"/>
      <c r="BPM311" s="83"/>
      <c r="BPN311" s="83"/>
      <c r="BPO311" s="83"/>
      <c r="BPP311" s="83"/>
      <c r="BPQ311" s="83"/>
      <c r="BPR311" s="83"/>
      <c r="BPS311" s="83"/>
      <c r="BPT311" s="83"/>
      <c r="BPU311" s="83"/>
      <c r="BPV311" s="83"/>
      <c r="BPW311" s="83"/>
      <c r="BPX311" s="83"/>
      <c r="BPY311" s="83"/>
      <c r="BPZ311" s="83"/>
      <c r="BQA311" s="83"/>
      <c r="BQB311" s="83"/>
      <c r="BQC311" s="83"/>
      <c r="BQD311" s="83"/>
      <c r="BQE311" s="83"/>
      <c r="BQF311" s="83"/>
      <c r="BQG311" s="83"/>
      <c r="BQH311" s="83"/>
      <c r="BQI311" s="83"/>
      <c r="BQJ311" s="83"/>
      <c r="BQK311" s="83"/>
      <c r="BQL311" s="83"/>
      <c r="BQM311" s="83"/>
      <c r="BQN311" s="83"/>
      <c r="BQO311" s="83"/>
      <c r="BQP311" s="83"/>
      <c r="BQQ311" s="83"/>
      <c r="BQR311" s="83"/>
      <c r="BQS311" s="83"/>
      <c r="BQT311" s="83"/>
      <c r="BQU311" s="83"/>
      <c r="BQV311" s="83"/>
      <c r="BQW311" s="83"/>
      <c r="BQX311" s="83"/>
      <c r="BQY311" s="83"/>
      <c r="BQZ311" s="83"/>
      <c r="BRA311" s="83"/>
      <c r="BRB311" s="83"/>
      <c r="BRC311" s="83"/>
      <c r="BRD311" s="83"/>
      <c r="BRE311" s="83"/>
      <c r="BRF311" s="83"/>
      <c r="BRG311" s="83"/>
      <c r="BRH311" s="83"/>
      <c r="BRI311" s="83"/>
      <c r="BRJ311" s="83"/>
      <c r="BRK311" s="83"/>
      <c r="BRL311" s="83"/>
      <c r="BRM311" s="83"/>
      <c r="BRN311" s="83"/>
      <c r="BRO311" s="83"/>
      <c r="BRP311" s="83"/>
      <c r="BRQ311" s="83"/>
      <c r="BRR311" s="83"/>
      <c r="BRS311" s="83"/>
      <c r="BRT311" s="83"/>
      <c r="BRU311" s="83"/>
      <c r="BRV311" s="83"/>
      <c r="BRW311" s="83"/>
      <c r="BRX311" s="83"/>
      <c r="BRY311" s="83"/>
      <c r="BRZ311" s="83"/>
      <c r="BSA311" s="83"/>
      <c r="BSB311" s="83"/>
      <c r="BSC311" s="83"/>
      <c r="BSD311" s="83"/>
      <c r="BSE311" s="83"/>
      <c r="BSF311" s="83"/>
      <c r="BSG311" s="83"/>
      <c r="BSH311" s="83"/>
      <c r="BSI311" s="83"/>
      <c r="BSJ311" s="83"/>
      <c r="BSK311" s="83"/>
      <c r="BSL311" s="83"/>
      <c r="BSM311" s="83"/>
      <c r="BSN311" s="83"/>
      <c r="BSO311" s="83"/>
      <c r="BSP311" s="83"/>
      <c r="BSQ311" s="83"/>
      <c r="BSR311" s="83"/>
      <c r="BSS311" s="83"/>
      <c r="BST311" s="83"/>
      <c r="BSU311" s="83"/>
      <c r="BSV311" s="83"/>
      <c r="BSW311" s="83"/>
      <c r="BSX311" s="83"/>
      <c r="BSY311" s="83"/>
      <c r="BSZ311" s="83"/>
      <c r="BTA311" s="83"/>
      <c r="BTB311" s="83"/>
      <c r="BTC311" s="83"/>
      <c r="BTD311" s="83"/>
      <c r="BTE311" s="83"/>
      <c r="BTF311" s="83"/>
      <c r="BTG311" s="83"/>
      <c r="BTH311" s="83"/>
      <c r="BTI311" s="83"/>
      <c r="BTJ311" s="83"/>
      <c r="BTK311" s="83"/>
      <c r="BTL311" s="83"/>
      <c r="BTM311" s="83"/>
      <c r="BTN311" s="83"/>
      <c r="BTO311" s="83"/>
      <c r="BTP311" s="83"/>
      <c r="BTQ311" s="83"/>
      <c r="BTR311" s="83"/>
      <c r="BTS311" s="83"/>
      <c r="BTT311" s="83"/>
      <c r="BTU311" s="83"/>
      <c r="BTV311" s="83"/>
      <c r="BTW311" s="83"/>
      <c r="BTX311" s="83"/>
      <c r="BTY311" s="83"/>
      <c r="BTZ311" s="83"/>
      <c r="BUA311" s="83"/>
      <c r="BUB311" s="83"/>
      <c r="BUC311" s="83"/>
      <c r="BUD311" s="83"/>
      <c r="BUE311" s="83"/>
      <c r="BUF311" s="83"/>
      <c r="BUG311" s="83"/>
      <c r="BUH311" s="83"/>
      <c r="BUI311" s="83"/>
      <c r="BUJ311" s="83"/>
      <c r="BUK311" s="83"/>
      <c r="BUL311" s="83"/>
      <c r="BUM311" s="83"/>
      <c r="BUN311" s="83"/>
      <c r="BUO311" s="83"/>
      <c r="BUP311" s="83"/>
      <c r="BUQ311" s="83"/>
      <c r="BUR311" s="83"/>
      <c r="BUS311" s="83"/>
      <c r="BUT311" s="83"/>
      <c r="BUU311" s="83"/>
      <c r="BUV311" s="83"/>
      <c r="BUW311" s="83"/>
      <c r="BUX311" s="83"/>
      <c r="BUY311" s="83"/>
      <c r="BUZ311" s="83"/>
      <c r="BVA311" s="83"/>
      <c r="BVB311" s="83"/>
      <c r="BVC311" s="83"/>
      <c r="BVD311" s="83"/>
      <c r="BVE311" s="83"/>
      <c r="BVF311" s="83"/>
      <c r="BVG311" s="83"/>
      <c r="BVH311" s="83"/>
      <c r="BVI311" s="83"/>
      <c r="BVJ311" s="83"/>
      <c r="BVK311" s="83"/>
      <c r="BVL311" s="83"/>
      <c r="BVM311" s="83"/>
      <c r="BVN311" s="83"/>
      <c r="BVO311" s="83"/>
      <c r="BVP311" s="83"/>
      <c r="BVQ311" s="83"/>
      <c r="BVR311" s="83"/>
      <c r="BVS311" s="83"/>
      <c r="BVT311" s="83"/>
      <c r="BVU311" s="83"/>
      <c r="BVV311" s="83"/>
      <c r="BVW311" s="83"/>
      <c r="BVX311" s="83"/>
      <c r="BVY311" s="83"/>
      <c r="BVZ311" s="83"/>
      <c r="BWA311" s="83"/>
      <c r="BWB311" s="83"/>
      <c r="BWC311" s="83"/>
      <c r="BWD311" s="83"/>
      <c r="BWE311" s="83"/>
      <c r="BWF311" s="83"/>
      <c r="BWG311" s="83"/>
      <c r="BWH311" s="83"/>
      <c r="BWI311" s="83"/>
      <c r="BWJ311" s="83"/>
      <c r="BWK311" s="83"/>
      <c r="BWL311" s="83"/>
      <c r="BWM311" s="83"/>
      <c r="BWN311" s="83"/>
      <c r="BWO311" s="83"/>
      <c r="BWP311" s="83"/>
      <c r="BWQ311" s="83"/>
      <c r="BWR311" s="83"/>
      <c r="BWS311" s="83"/>
      <c r="BWT311" s="83"/>
      <c r="BWU311" s="83"/>
      <c r="BWV311" s="83"/>
      <c r="BWW311" s="83"/>
      <c r="BWX311" s="83"/>
      <c r="BWY311" s="83"/>
      <c r="BWZ311" s="83"/>
      <c r="BXA311" s="83"/>
      <c r="BXB311" s="83"/>
      <c r="BXC311" s="83"/>
      <c r="BXD311" s="83"/>
      <c r="BXE311" s="83"/>
      <c r="BXF311" s="83"/>
      <c r="BXG311" s="83"/>
      <c r="BXH311" s="83"/>
      <c r="BXI311" s="83"/>
      <c r="BXJ311" s="83"/>
      <c r="BXK311" s="83"/>
      <c r="BXL311" s="83"/>
      <c r="BXM311" s="83"/>
      <c r="BXN311" s="83"/>
      <c r="BXO311" s="83"/>
      <c r="BXP311" s="83"/>
      <c r="BXQ311" s="83"/>
      <c r="BXR311" s="83"/>
      <c r="BXS311" s="83"/>
      <c r="BXT311" s="83"/>
      <c r="BXU311" s="83"/>
      <c r="BXV311" s="83"/>
      <c r="BXW311" s="83"/>
      <c r="BXX311" s="83"/>
      <c r="BXY311" s="83"/>
      <c r="BXZ311" s="83"/>
      <c r="BYA311" s="83"/>
      <c r="BYB311" s="83"/>
      <c r="BYC311" s="83"/>
      <c r="BYD311" s="83"/>
      <c r="BYE311" s="83"/>
      <c r="BYF311" s="83"/>
      <c r="BYG311" s="83"/>
      <c r="BYH311" s="83"/>
      <c r="BYI311" s="83"/>
      <c r="BYJ311" s="83"/>
      <c r="BYK311" s="83"/>
      <c r="BYL311" s="83"/>
      <c r="BYM311" s="83"/>
      <c r="BYN311" s="83"/>
      <c r="BYO311" s="83"/>
      <c r="BYP311" s="83"/>
      <c r="BYQ311" s="83"/>
      <c r="BYR311" s="83"/>
      <c r="BYS311" s="83"/>
      <c r="BYT311" s="83"/>
      <c r="BYU311" s="83"/>
      <c r="BYV311" s="83"/>
      <c r="BYW311" s="83"/>
      <c r="BYX311" s="83"/>
      <c r="BYY311" s="83"/>
      <c r="BYZ311" s="83"/>
      <c r="BZA311" s="83"/>
      <c r="BZB311" s="83"/>
      <c r="BZC311" s="83"/>
      <c r="BZD311" s="83"/>
      <c r="BZE311" s="83"/>
      <c r="BZF311" s="83"/>
      <c r="BZG311" s="83"/>
      <c r="BZH311" s="83"/>
      <c r="BZI311" s="83"/>
      <c r="BZJ311" s="83"/>
      <c r="BZK311" s="83"/>
      <c r="BZL311" s="83"/>
      <c r="BZM311" s="83"/>
      <c r="BZN311" s="83"/>
      <c r="BZO311" s="83"/>
      <c r="BZP311" s="83"/>
      <c r="BZQ311" s="83"/>
      <c r="BZR311" s="83"/>
      <c r="BZS311" s="83"/>
      <c r="BZT311" s="83"/>
      <c r="BZU311" s="83"/>
      <c r="BZV311" s="83"/>
      <c r="BZW311" s="83"/>
      <c r="BZX311" s="83"/>
      <c r="BZY311" s="83"/>
      <c r="BZZ311" s="83"/>
      <c r="CAA311" s="83"/>
      <c r="CAB311" s="83"/>
      <c r="CAC311" s="83"/>
      <c r="CAD311" s="83"/>
      <c r="CAE311" s="83"/>
      <c r="CAF311" s="83"/>
      <c r="CAG311" s="83"/>
      <c r="CAH311" s="83"/>
      <c r="CAI311" s="83"/>
      <c r="CAJ311" s="83"/>
      <c r="CAK311" s="83"/>
      <c r="CAL311" s="83"/>
      <c r="CAM311" s="83"/>
      <c r="CAN311" s="83"/>
      <c r="CAO311" s="83"/>
      <c r="CAP311" s="83"/>
      <c r="CAQ311" s="83"/>
      <c r="CAR311" s="83"/>
      <c r="CAS311" s="83"/>
      <c r="CAT311" s="83"/>
      <c r="CAU311" s="83"/>
      <c r="CAV311" s="83"/>
      <c r="CAW311" s="83"/>
      <c r="CAX311" s="83"/>
      <c r="CAY311" s="83"/>
      <c r="CAZ311" s="83"/>
      <c r="CBA311" s="83"/>
      <c r="CBB311" s="83"/>
      <c r="CBC311" s="83"/>
      <c r="CBD311" s="83"/>
      <c r="CBE311" s="83"/>
      <c r="CBF311" s="83"/>
      <c r="CBG311" s="83"/>
      <c r="CBH311" s="83"/>
      <c r="CBI311" s="83"/>
      <c r="CBJ311" s="83"/>
      <c r="CBK311" s="83"/>
      <c r="CBL311" s="83"/>
      <c r="CBM311" s="83"/>
      <c r="CBN311" s="83"/>
      <c r="CBO311" s="83"/>
      <c r="CBP311" s="83"/>
      <c r="CBQ311" s="83"/>
      <c r="CBR311" s="83"/>
      <c r="CBS311" s="83"/>
      <c r="CBT311" s="83"/>
      <c r="CBU311" s="83"/>
      <c r="CBV311" s="83"/>
      <c r="CBW311" s="83"/>
      <c r="CBX311" s="83"/>
      <c r="CBY311" s="83"/>
      <c r="CBZ311" s="83"/>
      <c r="CCA311" s="83"/>
      <c r="CCB311" s="83"/>
      <c r="CCC311" s="83"/>
      <c r="CCD311" s="83"/>
      <c r="CCE311" s="83"/>
      <c r="CCF311" s="83"/>
      <c r="CCG311" s="83"/>
      <c r="CCH311" s="83"/>
      <c r="CCI311" s="83"/>
      <c r="CCJ311" s="83"/>
      <c r="CCK311" s="83"/>
      <c r="CCL311" s="83"/>
      <c r="CCM311" s="83"/>
      <c r="CCN311" s="83"/>
      <c r="CCO311" s="83"/>
      <c r="CCP311" s="83"/>
      <c r="CCQ311" s="83"/>
      <c r="CCR311" s="83"/>
      <c r="CCS311" s="83"/>
      <c r="CCT311" s="83"/>
      <c r="CCU311" s="83"/>
      <c r="CCV311" s="83"/>
      <c r="CCW311" s="83"/>
      <c r="CCX311" s="83"/>
      <c r="CCY311" s="83"/>
      <c r="CCZ311" s="83"/>
      <c r="CDA311" s="83"/>
      <c r="CDB311" s="83"/>
      <c r="CDC311" s="83"/>
      <c r="CDD311" s="83"/>
      <c r="CDE311" s="83"/>
      <c r="CDF311" s="83"/>
      <c r="CDG311" s="83"/>
      <c r="CDH311" s="83"/>
      <c r="CDI311" s="83"/>
      <c r="CDJ311" s="83"/>
      <c r="CDK311" s="83"/>
      <c r="CDL311" s="83"/>
      <c r="CDM311" s="83"/>
      <c r="CDN311" s="83"/>
      <c r="CDO311" s="83"/>
      <c r="CDP311" s="83"/>
      <c r="CDQ311" s="83"/>
      <c r="CDR311" s="83"/>
      <c r="CDS311" s="83"/>
      <c r="CDT311" s="83"/>
      <c r="CDU311" s="83"/>
      <c r="CDV311" s="83"/>
      <c r="CDW311" s="83"/>
      <c r="CDX311" s="83"/>
      <c r="CDY311" s="83"/>
      <c r="CDZ311" s="83"/>
      <c r="CEA311" s="83"/>
      <c r="CEB311" s="83"/>
      <c r="CEC311" s="83"/>
      <c r="CED311" s="83"/>
      <c r="CEE311" s="83"/>
      <c r="CEF311" s="83"/>
      <c r="CEG311" s="83"/>
      <c r="CEH311" s="83"/>
      <c r="CEI311" s="83"/>
      <c r="CEJ311" s="83"/>
      <c r="CEK311" s="83"/>
      <c r="CEL311" s="83"/>
      <c r="CEM311" s="83"/>
      <c r="CEN311" s="83"/>
      <c r="CEO311" s="83"/>
      <c r="CEP311" s="83"/>
      <c r="CEQ311" s="83"/>
      <c r="CER311" s="83"/>
      <c r="CES311" s="83"/>
      <c r="CET311" s="83"/>
      <c r="CEU311" s="83"/>
      <c r="CEV311" s="83"/>
      <c r="CEW311" s="83"/>
      <c r="CEX311" s="83"/>
      <c r="CEY311" s="83"/>
      <c r="CEZ311" s="83"/>
      <c r="CFA311" s="83"/>
      <c r="CFB311" s="83"/>
      <c r="CFC311" s="83"/>
      <c r="CFD311" s="83"/>
      <c r="CFE311" s="83"/>
      <c r="CFF311" s="83"/>
      <c r="CFG311" s="83"/>
      <c r="CFH311" s="83"/>
      <c r="CFI311" s="83"/>
      <c r="CFJ311" s="83"/>
      <c r="CFK311" s="83"/>
      <c r="CFL311" s="83"/>
      <c r="CFM311" s="83"/>
      <c r="CFN311" s="83"/>
      <c r="CFO311" s="83"/>
      <c r="CFP311" s="83"/>
      <c r="CFQ311" s="83"/>
      <c r="CFR311" s="83"/>
      <c r="CFS311" s="83"/>
      <c r="CFT311" s="83"/>
      <c r="CFU311" s="83"/>
      <c r="CFV311" s="83"/>
      <c r="CFW311" s="83"/>
      <c r="CFX311" s="83"/>
      <c r="CFY311" s="83"/>
      <c r="CFZ311" s="83"/>
      <c r="CGA311" s="83"/>
      <c r="CGB311" s="83"/>
      <c r="CGC311" s="83"/>
      <c r="CGD311" s="83"/>
      <c r="CGE311" s="83"/>
      <c r="CGF311" s="83"/>
      <c r="CGG311" s="83"/>
      <c r="CGH311" s="83"/>
      <c r="CGI311" s="83"/>
      <c r="CGJ311" s="83"/>
      <c r="CGK311" s="83"/>
      <c r="CGL311" s="83"/>
      <c r="CGM311" s="83"/>
      <c r="CGN311" s="83"/>
      <c r="CGO311" s="83"/>
      <c r="CGP311" s="83"/>
      <c r="CGQ311" s="83"/>
      <c r="CGR311" s="83"/>
      <c r="CGS311" s="83"/>
      <c r="CGT311" s="83"/>
      <c r="CGU311" s="83"/>
      <c r="CGV311" s="83"/>
      <c r="CGW311" s="83"/>
      <c r="CGX311" s="83"/>
      <c r="CGY311" s="83"/>
      <c r="CGZ311" s="83"/>
      <c r="CHA311" s="83"/>
      <c r="CHB311" s="83"/>
      <c r="CHC311" s="83"/>
      <c r="CHD311" s="83"/>
      <c r="CHE311" s="83"/>
      <c r="CHF311" s="83"/>
      <c r="CHG311" s="83"/>
      <c r="CHH311" s="83"/>
      <c r="CHI311" s="83"/>
      <c r="CHJ311" s="83"/>
      <c r="CHK311" s="83"/>
      <c r="CHL311" s="83"/>
      <c r="CHM311" s="83"/>
      <c r="CHN311" s="83"/>
      <c r="CHO311" s="83"/>
      <c r="CHP311" s="83"/>
      <c r="CHQ311" s="83"/>
      <c r="CHR311" s="83"/>
      <c r="CHS311" s="83"/>
      <c r="CHT311" s="83"/>
      <c r="CHU311" s="83"/>
      <c r="CHV311" s="83"/>
      <c r="CHW311" s="83"/>
      <c r="CHX311" s="83"/>
      <c r="CHY311" s="83"/>
      <c r="CHZ311" s="83"/>
      <c r="CIA311" s="83"/>
      <c r="CIB311" s="83"/>
      <c r="CIC311" s="83"/>
      <c r="CID311" s="83"/>
      <c r="CIE311" s="83"/>
      <c r="CIF311" s="83"/>
      <c r="CIG311" s="83"/>
      <c r="CIH311" s="83"/>
      <c r="CII311" s="83"/>
      <c r="CIJ311" s="83"/>
      <c r="CIK311" s="83"/>
      <c r="CIL311" s="83"/>
      <c r="CIM311" s="83"/>
      <c r="CIN311" s="83"/>
      <c r="CIO311" s="83"/>
      <c r="CIP311" s="83"/>
      <c r="CIQ311" s="83"/>
      <c r="CIR311" s="83"/>
      <c r="CIS311" s="83"/>
      <c r="CIT311" s="83"/>
      <c r="CIU311" s="83"/>
      <c r="CIV311" s="83"/>
      <c r="CIW311" s="83"/>
      <c r="CIX311" s="83"/>
      <c r="CIY311" s="83"/>
      <c r="CIZ311" s="83"/>
      <c r="CJA311" s="83"/>
      <c r="CJB311" s="83"/>
      <c r="CJC311" s="83"/>
      <c r="CJD311" s="83"/>
      <c r="CJE311" s="83"/>
      <c r="CJF311" s="83"/>
      <c r="CJG311" s="83"/>
      <c r="CJH311" s="83"/>
      <c r="CJI311" s="83"/>
      <c r="CJJ311" s="83"/>
      <c r="CJK311" s="83"/>
      <c r="CJL311" s="83"/>
      <c r="CJM311" s="83"/>
      <c r="CJN311" s="83"/>
      <c r="CJO311" s="83"/>
      <c r="CJP311" s="83"/>
      <c r="CJQ311" s="83"/>
      <c r="CJR311" s="83"/>
      <c r="CJS311" s="83"/>
      <c r="CJT311" s="83"/>
      <c r="CJU311" s="83"/>
      <c r="CJV311" s="83"/>
      <c r="CJW311" s="83"/>
      <c r="CJX311" s="83"/>
      <c r="CJY311" s="83"/>
      <c r="CJZ311" s="83"/>
      <c r="CKA311" s="83"/>
      <c r="CKB311" s="83"/>
      <c r="CKC311" s="83"/>
      <c r="CKD311" s="83"/>
      <c r="CKE311" s="83"/>
      <c r="CKF311" s="83"/>
      <c r="CKG311" s="83"/>
      <c r="CKH311" s="83"/>
      <c r="CKI311" s="83"/>
      <c r="CKJ311" s="83"/>
      <c r="CKK311" s="83"/>
      <c r="CKL311" s="83"/>
      <c r="CKM311" s="83"/>
      <c r="CKN311" s="83"/>
      <c r="CKO311" s="83"/>
      <c r="CKP311" s="83"/>
      <c r="CKQ311" s="83"/>
      <c r="CKR311" s="83"/>
      <c r="CKS311" s="83"/>
      <c r="CKT311" s="83"/>
      <c r="CKU311" s="83"/>
      <c r="CKV311" s="83"/>
      <c r="CKW311" s="83"/>
      <c r="CKX311" s="83"/>
      <c r="CKY311" s="83"/>
      <c r="CKZ311" s="83"/>
      <c r="CLA311" s="83"/>
      <c r="CLB311" s="83"/>
      <c r="CLC311" s="83"/>
      <c r="CLD311" s="83"/>
      <c r="CLE311" s="83"/>
      <c r="CLF311" s="83"/>
      <c r="CLG311" s="83"/>
      <c r="CLH311" s="83"/>
      <c r="CLI311" s="83"/>
      <c r="CLJ311" s="83"/>
      <c r="CLK311" s="83"/>
      <c r="CLL311" s="83"/>
      <c r="CLM311" s="83"/>
      <c r="CLN311" s="83"/>
      <c r="CLO311" s="83"/>
      <c r="CLP311" s="83"/>
      <c r="CLQ311" s="83"/>
      <c r="CLR311" s="83"/>
      <c r="CLS311" s="83"/>
      <c r="CLT311" s="83"/>
      <c r="CLU311" s="83"/>
      <c r="CLV311" s="83"/>
      <c r="CLW311" s="83"/>
      <c r="CLX311" s="83"/>
      <c r="CLY311" s="83"/>
      <c r="CLZ311" s="83"/>
      <c r="CMA311" s="83"/>
      <c r="CMB311" s="83"/>
      <c r="CMC311" s="83"/>
      <c r="CMD311" s="83"/>
      <c r="CME311" s="83"/>
      <c r="CMF311" s="83"/>
      <c r="CMG311" s="83"/>
      <c r="CMH311" s="83"/>
      <c r="CMI311" s="83"/>
      <c r="CMJ311" s="83"/>
      <c r="CMK311" s="83"/>
      <c r="CML311" s="83"/>
      <c r="CMM311" s="83"/>
      <c r="CMN311" s="83"/>
      <c r="CMO311" s="83"/>
      <c r="CMP311" s="83"/>
      <c r="CMQ311" s="83"/>
      <c r="CMR311" s="83"/>
      <c r="CMS311" s="83"/>
      <c r="CMT311" s="83"/>
      <c r="CMU311" s="83"/>
      <c r="CMV311" s="83"/>
      <c r="CMW311" s="83"/>
      <c r="CMX311" s="83"/>
      <c r="CMY311" s="83"/>
      <c r="CMZ311" s="83"/>
      <c r="CNA311" s="83"/>
      <c r="CNB311" s="83"/>
      <c r="CNC311" s="83"/>
      <c r="CND311" s="83"/>
      <c r="CNE311" s="83"/>
      <c r="CNF311" s="83"/>
      <c r="CNG311" s="83"/>
      <c r="CNH311" s="83"/>
      <c r="CNI311" s="83"/>
      <c r="CNJ311" s="83"/>
      <c r="CNK311" s="83"/>
      <c r="CNL311" s="83"/>
      <c r="CNM311" s="83"/>
      <c r="CNN311" s="83"/>
      <c r="CNO311" s="83"/>
      <c r="CNP311" s="83"/>
      <c r="CNQ311" s="83"/>
      <c r="CNR311" s="83"/>
      <c r="CNS311" s="83"/>
      <c r="CNT311" s="83"/>
      <c r="CNU311" s="83"/>
      <c r="CNV311" s="83"/>
      <c r="CNW311" s="83"/>
      <c r="CNX311" s="83"/>
      <c r="CNY311" s="83"/>
      <c r="CNZ311" s="83"/>
      <c r="COA311" s="83"/>
      <c r="COB311" s="83"/>
      <c r="COC311" s="83"/>
      <c r="COD311" s="83"/>
      <c r="COE311" s="83"/>
      <c r="COF311" s="83"/>
      <c r="COG311" s="83"/>
      <c r="COH311" s="83"/>
      <c r="COI311" s="83"/>
      <c r="COJ311" s="83"/>
      <c r="COK311" s="83"/>
      <c r="COL311" s="83"/>
      <c r="COM311" s="83"/>
      <c r="CON311" s="83"/>
      <c r="COO311" s="83"/>
      <c r="COP311" s="83"/>
      <c r="COQ311" s="83"/>
      <c r="COR311" s="83"/>
      <c r="COS311" s="83"/>
      <c r="COT311" s="83"/>
      <c r="COU311" s="83"/>
      <c r="COV311" s="83"/>
      <c r="COW311" s="83"/>
      <c r="COX311" s="83"/>
      <c r="COY311" s="83"/>
      <c r="COZ311" s="83"/>
      <c r="CPA311" s="83"/>
      <c r="CPB311" s="83"/>
      <c r="CPC311" s="83"/>
      <c r="CPD311" s="83"/>
      <c r="CPE311" s="83"/>
      <c r="CPF311" s="83"/>
      <c r="CPG311" s="83"/>
      <c r="CPH311" s="83"/>
      <c r="CPI311" s="83"/>
      <c r="CPJ311" s="83"/>
      <c r="CPK311" s="83"/>
      <c r="CPL311" s="83"/>
      <c r="CPM311" s="83"/>
      <c r="CPN311" s="83"/>
      <c r="CPO311" s="83"/>
      <c r="CPP311" s="83"/>
      <c r="CPQ311" s="83"/>
      <c r="CPR311" s="83"/>
      <c r="CPS311" s="83"/>
      <c r="CPT311" s="83"/>
      <c r="CPU311" s="83"/>
      <c r="CPV311" s="83"/>
      <c r="CPW311" s="83"/>
      <c r="CPX311" s="83"/>
      <c r="CPY311" s="83"/>
      <c r="CPZ311" s="83"/>
      <c r="CQA311" s="83"/>
      <c r="CQB311" s="83"/>
      <c r="CQC311" s="83"/>
      <c r="CQD311" s="83"/>
      <c r="CQE311" s="83"/>
      <c r="CQF311" s="83"/>
      <c r="CQG311" s="83"/>
      <c r="CQH311" s="83"/>
      <c r="CQI311" s="83"/>
      <c r="CQJ311" s="83"/>
      <c r="CQK311" s="83"/>
      <c r="CQL311" s="83"/>
      <c r="CQM311" s="83"/>
      <c r="CQN311" s="83"/>
      <c r="CQO311" s="83"/>
      <c r="CQP311" s="83"/>
      <c r="CQQ311" s="83"/>
      <c r="CQR311" s="83"/>
      <c r="CQS311" s="83"/>
      <c r="CQT311" s="83"/>
      <c r="CQU311" s="83"/>
      <c r="CQV311" s="83"/>
      <c r="CQW311" s="83"/>
      <c r="CQX311" s="83"/>
      <c r="CQY311" s="83"/>
      <c r="CQZ311" s="83"/>
      <c r="CRA311" s="83"/>
      <c r="CRB311" s="83"/>
      <c r="CRC311" s="83"/>
      <c r="CRD311" s="83"/>
      <c r="CRE311" s="83"/>
      <c r="CRF311" s="83"/>
      <c r="CRG311" s="83"/>
      <c r="CRH311" s="83"/>
      <c r="CRI311" s="83"/>
      <c r="CRJ311" s="83"/>
      <c r="CRK311" s="83"/>
      <c r="CRL311" s="83"/>
      <c r="CRM311" s="83"/>
      <c r="CRN311" s="83"/>
      <c r="CRO311" s="83"/>
      <c r="CRP311" s="83"/>
      <c r="CRQ311" s="83"/>
      <c r="CRR311" s="83"/>
      <c r="CRS311" s="83"/>
      <c r="CRT311" s="83"/>
      <c r="CRU311" s="83"/>
      <c r="CRV311" s="83"/>
      <c r="CRW311" s="83"/>
      <c r="CRX311" s="83"/>
      <c r="CRY311" s="83"/>
      <c r="CRZ311" s="83"/>
      <c r="CSA311" s="83"/>
      <c r="CSB311" s="83"/>
      <c r="CSC311" s="83"/>
      <c r="CSD311" s="83"/>
      <c r="CSE311" s="83"/>
      <c r="CSF311" s="83"/>
      <c r="CSG311" s="83"/>
      <c r="CSH311" s="83"/>
      <c r="CSI311" s="83"/>
      <c r="CSJ311" s="83"/>
      <c r="CSK311" s="83"/>
      <c r="CSL311" s="83"/>
      <c r="CSM311" s="83"/>
      <c r="CSN311" s="83"/>
      <c r="CSO311" s="83"/>
      <c r="CSP311" s="83"/>
      <c r="CSQ311" s="83"/>
      <c r="CSR311" s="83"/>
      <c r="CSS311" s="83"/>
      <c r="CST311" s="83"/>
      <c r="CSU311" s="83"/>
      <c r="CSV311" s="83"/>
      <c r="CSW311" s="83"/>
      <c r="CSX311" s="83"/>
      <c r="CSY311" s="83"/>
      <c r="CSZ311" s="83"/>
      <c r="CTA311" s="83"/>
      <c r="CTB311" s="83"/>
      <c r="CTC311" s="83"/>
      <c r="CTD311" s="83"/>
      <c r="CTE311" s="83"/>
      <c r="CTF311" s="83"/>
      <c r="CTG311" s="83"/>
      <c r="CTH311" s="83"/>
      <c r="CTI311" s="83"/>
      <c r="CTJ311" s="83"/>
      <c r="CTK311" s="83"/>
      <c r="CTL311" s="83"/>
      <c r="CTM311" s="83"/>
      <c r="CTN311" s="83"/>
      <c r="CTO311" s="83"/>
      <c r="CTP311" s="83"/>
      <c r="CTQ311" s="83"/>
      <c r="CTR311" s="83"/>
      <c r="CTS311" s="83"/>
      <c r="CTT311" s="83"/>
      <c r="CTU311" s="83"/>
      <c r="CTV311" s="83"/>
      <c r="CTW311" s="83"/>
      <c r="CTX311" s="83"/>
      <c r="CTY311" s="83"/>
      <c r="CTZ311" s="83"/>
      <c r="CUA311" s="83"/>
      <c r="CUB311" s="83"/>
      <c r="CUC311" s="83"/>
      <c r="CUD311" s="83"/>
      <c r="CUE311" s="83"/>
      <c r="CUF311" s="83"/>
      <c r="CUG311" s="83"/>
      <c r="CUH311" s="83"/>
      <c r="CUI311" s="83"/>
      <c r="CUJ311" s="83"/>
      <c r="CUK311" s="83"/>
      <c r="CUL311" s="83"/>
      <c r="CUM311" s="83"/>
      <c r="CUN311" s="83"/>
      <c r="CUO311" s="83"/>
      <c r="CUP311" s="83"/>
      <c r="CUQ311" s="83"/>
      <c r="CUR311" s="83"/>
      <c r="CUS311" s="83"/>
      <c r="CUT311" s="83"/>
      <c r="CUU311" s="83"/>
      <c r="CUV311" s="83"/>
      <c r="CUW311" s="83"/>
      <c r="CUX311" s="83"/>
      <c r="CUY311" s="83"/>
      <c r="CUZ311" s="83"/>
      <c r="CVA311" s="83"/>
      <c r="CVB311" s="83"/>
      <c r="CVC311" s="83"/>
      <c r="CVD311" s="83"/>
      <c r="CVE311" s="83"/>
      <c r="CVF311" s="83"/>
      <c r="CVG311" s="83"/>
      <c r="CVH311" s="83"/>
      <c r="CVI311" s="83"/>
      <c r="CVJ311" s="83"/>
      <c r="CVK311" s="83"/>
      <c r="CVL311" s="83"/>
      <c r="CVM311" s="83"/>
      <c r="CVN311" s="83"/>
      <c r="CVO311" s="83"/>
      <c r="CVP311" s="83"/>
      <c r="CVQ311" s="83"/>
      <c r="CVR311" s="83"/>
      <c r="CVS311" s="83"/>
      <c r="CVT311" s="83"/>
      <c r="CVU311" s="83"/>
      <c r="CVV311" s="83"/>
      <c r="CVW311" s="83"/>
      <c r="CVX311" s="83"/>
      <c r="CVY311" s="83"/>
      <c r="CVZ311" s="83"/>
      <c r="CWA311" s="83"/>
      <c r="CWB311" s="83"/>
      <c r="CWC311" s="83"/>
      <c r="CWD311" s="83"/>
      <c r="CWE311" s="83"/>
      <c r="CWF311" s="83"/>
      <c r="CWG311" s="83"/>
      <c r="CWH311" s="83"/>
      <c r="CWI311" s="83"/>
      <c r="CWJ311" s="83"/>
      <c r="CWK311" s="83"/>
      <c r="CWL311" s="83"/>
      <c r="CWM311" s="83"/>
      <c r="CWN311" s="83"/>
      <c r="CWO311" s="83"/>
      <c r="CWP311" s="83"/>
      <c r="CWQ311" s="83"/>
      <c r="CWR311" s="83"/>
      <c r="CWS311" s="83"/>
      <c r="CWT311" s="83"/>
      <c r="CWU311" s="83"/>
      <c r="CWV311" s="83"/>
      <c r="CWW311" s="83"/>
      <c r="CWX311" s="83"/>
      <c r="CWY311" s="83"/>
      <c r="CWZ311" s="83"/>
      <c r="CXA311" s="83"/>
      <c r="CXB311" s="83"/>
      <c r="CXC311" s="83"/>
      <c r="CXD311" s="83"/>
      <c r="CXE311" s="83"/>
      <c r="CXF311" s="83"/>
      <c r="CXG311" s="83"/>
      <c r="CXH311" s="83"/>
      <c r="CXI311" s="83"/>
      <c r="CXJ311" s="83"/>
      <c r="CXK311" s="83"/>
      <c r="CXL311" s="83"/>
      <c r="CXM311" s="83"/>
      <c r="CXN311" s="83"/>
      <c r="CXO311" s="83"/>
      <c r="CXP311" s="83"/>
      <c r="CXQ311" s="83"/>
      <c r="CXR311" s="83"/>
      <c r="CXS311" s="83"/>
      <c r="CXT311" s="83"/>
      <c r="CXU311" s="83"/>
      <c r="CXV311" s="83"/>
      <c r="CXW311" s="83"/>
      <c r="CXX311" s="83"/>
      <c r="CXY311" s="83"/>
      <c r="CXZ311" s="83"/>
      <c r="CYA311" s="83"/>
      <c r="CYB311" s="83"/>
      <c r="CYC311" s="83"/>
      <c r="CYD311" s="83"/>
      <c r="CYE311" s="83"/>
      <c r="CYF311" s="83"/>
      <c r="CYG311" s="83"/>
      <c r="CYH311" s="83"/>
      <c r="CYI311" s="83"/>
      <c r="CYJ311" s="83"/>
      <c r="CYK311" s="83"/>
      <c r="CYL311" s="83"/>
      <c r="CYM311" s="83"/>
      <c r="CYN311" s="83"/>
      <c r="CYO311" s="83"/>
      <c r="CYP311" s="83"/>
      <c r="CYQ311" s="83"/>
      <c r="CYR311" s="83"/>
      <c r="CYS311" s="83"/>
      <c r="CYT311" s="83"/>
      <c r="CYU311" s="83"/>
      <c r="CYV311" s="83"/>
      <c r="CYW311" s="83"/>
      <c r="CYX311" s="83"/>
      <c r="CYY311" s="83"/>
      <c r="CYZ311" s="83"/>
      <c r="CZA311" s="83"/>
      <c r="CZB311" s="83"/>
      <c r="CZC311" s="83"/>
      <c r="CZD311" s="83"/>
      <c r="CZE311" s="83"/>
      <c r="CZF311" s="83"/>
      <c r="CZG311" s="83"/>
      <c r="CZH311" s="83"/>
      <c r="CZI311" s="83"/>
      <c r="CZJ311" s="83"/>
      <c r="CZK311" s="83"/>
      <c r="CZL311" s="83"/>
      <c r="CZM311" s="83"/>
      <c r="CZN311" s="83"/>
      <c r="CZO311" s="83"/>
      <c r="CZP311" s="83"/>
      <c r="CZQ311" s="83"/>
      <c r="CZR311" s="83"/>
      <c r="CZS311" s="83"/>
      <c r="CZT311" s="83"/>
      <c r="CZU311" s="83"/>
      <c r="CZV311" s="83"/>
      <c r="CZW311" s="83"/>
      <c r="CZX311" s="83"/>
      <c r="CZY311" s="83"/>
      <c r="CZZ311" s="83"/>
      <c r="DAA311" s="83"/>
      <c r="DAB311" s="83"/>
      <c r="DAC311" s="83"/>
      <c r="DAD311" s="83"/>
      <c r="DAE311" s="83"/>
      <c r="DAF311" s="83"/>
      <c r="DAG311" s="83"/>
      <c r="DAH311" s="83"/>
      <c r="DAI311" s="83"/>
      <c r="DAJ311" s="83"/>
      <c r="DAK311" s="83"/>
      <c r="DAL311" s="83"/>
      <c r="DAM311" s="83"/>
      <c r="DAN311" s="83"/>
      <c r="DAO311" s="83"/>
      <c r="DAP311" s="83"/>
      <c r="DAQ311" s="83"/>
      <c r="DAR311" s="83"/>
      <c r="DAS311" s="83"/>
      <c r="DAT311" s="83"/>
      <c r="DAU311" s="83"/>
      <c r="DAV311" s="83"/>
      <c r="DAW311" s="83"/>
      <c r="DAX311" s="83"/>
      <c r="DAY311" s="83"/>
      <c r="DAZ311" s="83"/>
      <c r="DBA311" s="83"/>
      <c r="DBB311" s="83"/>
      <c r="DBC311" s="83"/>
      <c r="DBD311" s="83"/>
      <c r="DBE311" s="83"/>
      <c r="DBF311" s="83"/>
      <c r="DBG311" s="83"/>
      <c r="DBH311" s="83"/>
      <c r="DBI311" s="83"/>
      <c r="DBJ311" s="83"/>
      <c r="DBK311" s="83"/>
      <c r="DBL311" s="83"/>
      <c r="DBM311" s="83"/>
      <c r="DBN311" s="83"/>
      <c r="DBO311" s="83"/>
      <c r="DBP311" s="83"/>
      <c r="DBQ311" s="83"/>
      <c r="DBR311" s="83"/>
      <c r="DBS311" s="83"/>
      <c r="DBT311" s="83"/>
      <c r="DBU311" s="83"/>
      <c r="DBV311" s="83"/>
      <c r="DBW311" s="83"/>
      <c r="DBX311" s="83"/>
      <c r="DBY311" s="83"/>
      <c r="DBZ311" s="83"/>
      <c r="DCA311" s="83"/>
      <c r="DCB311" s="83"/>
      <c r="DCC311" s="83"/>
      <c r="DCD311" s="83"/>
      <c r="DCE311" s="83"/>
      <c r="DCF311" s="83"/>
      <c r="DCG311" s="83"/>
      <c r="DCH311" s="83"/>
      <c r="DCI311" s="83"/>
      <c r="DCJ311" s="83"/>
      <c r="DCK311" s="83"/>
      <c r="DCL311" s="83"/>
      <c r="DCM311" s="83"/>
      <c r="DCN311" s="83"/>
      <c r="DCO311" s="83"/>
      <c r="DCP311" s="83"/>
      <c r="DCQ311" s="83"/>
      <c r="DCR311" s="83"/>
      <c r="DCS311" s="83"/>
      <c r="DCT311" s="83"/>
      <c r="DCU311" s="83"/>
      <c r="DCV311" s="83"/>
      <c r="DCW311" s="83"/>
      <c r="DCX311" s="83"/>
      <c r="DCY311" s="83"/>
      <c r="DCZ311" s="83"/>
      <c r="DDA311" s="83"/>
      <c r="DDB311" s="83"/>
      <c r="DDC311" s="83"/>
      <c r="DDD311" s="83"/>
      <c r="DDE311" s="83"/>
      <c r="DDF311" s="83"/>
      <c r="DDG311" s="83"/>
      <c r="DDH311" s="83"/>
      <c r="DDI311" s="83"/>
      <c r="DDJ311" s="83"/>
      <c r="DDK311" s="83"/>
      <c r="DDL311" s="83"/>
      <c r="DDM311" s="83"/>
      <c r="DDN311" s="83"/>
      <c r="DDO311" s="83"/>
      <c r="DDP311" s="83"/>
      <c r="DDQ311" s="83"/>
      <c r="DDR311" s="83"/>
      <c r="DDS311" s="83"/>
      <c r="DDT311" s="83"/>
      <c r="DDU311" s="83"/>
      <c r="DDV311" s="83"/>
      <c r="DDW311" s="83"/>
      <c r="DDX311" s="83"/>
      <c r="DDY311" s="83"/>
      <c r="DDZ311" s="83"/>
      <c r="DEA311" s="83"/>
      <c r="DEB311" s="83"/>
      <c r="DEC311" s="83"/>
      <c r="DED311" s="83"/>
      <c r="DEE311" s="83"/>
      <c r="DEF311" s="83"/>
      <c r="DEG311" s="83"/>
      <c r="DEH311" s="83"/>
      <c r="DEI311" s="83"/>
      <c r="DEJ311" s="83"/>
      <c r="DEK311" s="83"/>
      <c r="DEL311" s="83"/>
      <c r="DEM311" s="83"/>
      <c r="DEN311" s="83"/>
      <c r="DEO311" s="83"/>
      <c r="DEP311" s="83"/>
      <c r="DEQ311" s="83"/>
      <c r="DER311" s="83"/>
      <c r="DES311" s="83"/>
      <c r="DET311" s="83"/>
      <c r="DEU311" s="83"/>
      <c r="DEV311" s="83"/>
      <c r="DEW311" s="83"/>
      <c r="DEX311" s="83"/>
      <c r="DEY311" s="83"/>
      <c r="DEZ311" s="83"/>
      <c r="DFA311" s="83"/>
      <c r="DFB311" s="83"/>
      <c r="DFC311" s="83"/>
      <c r="DFD311" s="83"/>
      <c r="DFE311" s="83"/>
      <c r="DFF311" s="83"/>
      <c r="DFG311" s="83"/>
      <c r="DFH311" s="83"/>
      <c r="DFI311" s="83"/>
      <c r="DFJ311" s="83"/>
      <c r="DFK311" s="83"/>
      <c r="DFL311" s="83"/>
      <c r="DFM311" s="83"/>
      <c r="DFN311" s="83"/>
      <c r="DFO311" s="83"/>
      <c r="DFP311" s="83"/>
      <c r="DFQ311" s="83"/>
      <c r="DFR311" s="83"/>
      <c r="DFS311" s="83"/>
      <c r="DFT311" s="83"/>
      <c r="DFU311" s="83"/>
      <c r="DFV311" s="83"/>
      <c r="DFW311" s="83"/>
      <c r="DFX311" s="83"/>
      <c r="DFY311" s="83"/>
      <c r="DFZ311" s="83"/>
      <c r="DGA311" s="83"/>
      <c r="DGB311" s="83"/>
      <c r="DGC311" s="83"/>
      <c r="DGD311" s="83"/>
      <c r="DGE311" s="83"/>
      <c r="DGF311" s="83"/>
      <c r="DGG311" s="83"/>
      <c r="DGH311" s="83"/>
      <c r="DGI311" s="83"/>
      <c r="DGJ311" s="83"/>
      <c r="DGK311" s="83"/>
      <c r="DGL311" s="83"/>
      <c r="DGM311" s="83"/>
      <c r="DGN311" s="83"/>
      <c r="DGO311" s="83"/>
      <c r="DGP311" s="83"/>
      <c r="DGQ311" s="83"/>
      <c r="DGR311" s="83"/>
      <c r="DGS311" s="83"/>
      <c r="DGT311" s="83"/>
      <c r="DGU311" s="83"/>
      <c r="DGV311" s="83"/>
      <c r="DGW311" s="83"/>
      <c r="DGX311" s="83"/>
      <c r="DGY311" s="83"/>
      <c r="DGZ311" s="83"/>
      <c r="DHA311" s="83"/>
      <c r="DHB311" s="83"/>
      <c r="DHC311" s="83"/>
      <c r="DHD311" s="83"/>
      <c r="DHE311" s="83"/>
      <c r="DHF311" s="83"/>
      <c r="DHG311" s="83"/>
      <c r="DHH311" s="83"/>
      <c r="DHI311" s="83"/>
      <c r="DHJ311" s="83"/>
      <c r="DHK311" s="83"/>
      <c r="DHL311" s="83"/>
      <c r="DHM311" s="83"/>
      <c r="DHN311" s="83"/>
      <c r="DHO311" s="83"/>
      <c r="DHP311" s="83"/>
      <c r="DHQ311" s="83"/>
      <c r="DHR311" s="83"/>
      <c r="DHS311" s="83"/>
      <c r="DHT311" s="83"/>
      <c r="DHU311" s="83"/>
      <c r="DHV311" s="83"/>
      <c r="DHW311" s="83"/>
      <c r="DHX311" s="83"/>
      <c r="DHY311" s="83"/>
      <c r="DHZ311" s="83"/>
      <c r="DIA311" s="83"/>
      <c r="DIB311" s="83"/>
      <c r="DIC311" s="83"/>
      <c r="DID311" s="83"/>
      <c r="DIE311" s="83"/>
      <c r="DIF311" s="83"/>
      <c r="DIG311" s="83"/>
      <c r="DIH311" s="83"/>
      <c r="DII311" s="83"/>
      <c r="DIJ311" s="83"/>
      <c r="DIK311" s="83"/>
      <c r="DIL311" s="83"/>
      <c r="DIM311" s="83"/>
      <c r="DIN311" s="83"/>
      <c r="DIO311" s="83"/>
      <c r="DIP311" s="83"/>
      <c r="DIQ311" s="83"/>
      <c r="DIR311" s="83"/>
      <c r="DIS311" s="83"/>
      <c r="DIT311" s="83"/>
      <c r="DIU311" s="83"/>
      <c r="DIV311" s="83"/>
      <c r="DIW311" s="83"/>
      <c r="DIX311" s="83"/>
      <c r="DIY311" s="83"/>
      <c r="DIZ311" s="83"/>
      <c r="DJA311" s="83"/>
      <c r="DJB311" s="83"/>
      <c r="DJC311" s="83"/>
      <c r="DJD311" s="83"/>
      <c r="DJE311" s="83"/>
      <c r="DJF311" s="83"/>
      <c r="DJG311" s="83"/>
      <c r="DJH311" s="83"/>
      <c r="DJI311" s="83"/>
      <c r="DJJ311" s="83"/>
      <c r="DJK311" s="83"/>
      <c r="DJL311" s="83"/>
      <c r="DJM311" s="83"/>
      <c r="DJN311" s="83"/>
      <c r="DJO311" s="83"/>
      <c r="DJP311" s="83"/>
      <c r="DJQ311" s="83"/>
      <c r="DJR311" s="83"/>
      <c r="DJS311" s="83"/>
      <c r="DJT311" s="83"/>
      <c r="DJU311" s="83"/>
      <c r="DJV311" s="83"/>
      <c r="DJW311" s="83"/>
      <c r="DJX311" s="83"/>
      <c r="DJY311" s="83"/>
      <c r="DJZ311" s="83"/>
      <c r="DKA311" s="83"/>
      <c r="DKB311" s="83"/>
      <c r="DKC311" s="83"/>
      <c r="DKD311" s="83"/>
      <c r="DKE311" s="83"/>
      <c r="DKF311" s="83"/>
      <c r="DKG311" s="83"/>
      <c r="DKH311" s="83"/>
      <c r="DKI311" s="83"/>
      <c r="DKJ311" s="83"/>
      <c r="DKK311" s="83"/>
      <c r="DKL311" s="83"/>
      <c r="DKM311" s="83"/>
      <c r="DKN311" s="83"/>
      <c r="DKO311" s="83"/>
      <c r="DKP311" s="83"/>
      <c r="DKQ311" s="83"/>
      <c r="DKR311" s="83"/>
      <c r="DKS311" s="83"/>
      <c r="DKT311" s="83"/>
      <c r="DKU311" s="83"/>
      <c r="DKV311" s="83"/>
      <c r="DKW311" s="83"/>
      <c r="DKX311" s="83"/>
      <c r="DKY311" s="83"/>
      <c r="DKZ311" s="83"/>
      <c r="DLA311" s="83"/>
      <c r="DLB311" s="83"/>
      <c r="DLC311" s="83"/>
      <c r="DLD311" s="83"/>
      <c r="DLE311" s="83"/>
      <c r="DLF311" s="83"/>
      <c r="DLG311" s="83"/>
      <c r="DLH311" s="83"/>
      <c r="DLI311" s="83"/>
      <c r="DLJ311" s="83"/>
      <c r="DLK311" s="83"/>
      <c r="DLL311" s="83"/>
      <c r="DLM311" s="83"/>
      <c r="DLN311" s="83"/>
      <c r="DLO311" s="83"/>
      <c r="DLP311" s="83"/>
      <c r="DLQ311" s="83"/>
      <c r="DLR311" s="83"/>
      <c r="DLS311" s="83"/>
      <c r="DLT311" s="83"/>
      <c r="DLU311" s="83"/>
      <c r="DLV311" s="83"/>
      <c r="DLW311" s="83"/>
      <c r="DLX311" s="83"/>
      <c r="DLY311" s="83"/>
      <c r="DLZ311" s="83"/>
      <c r="DMA311" s="83"/>
      <c r="DMB311" s="83"/>
      <c r="DMC311" s="83"/>
      <c r="DMD311" s="83"/>
      <c r="DME311" s="83"/>
      <c r="DMF311" s="83"/>
      <c r="DMG311" s="83"/>
      <c r="DMH311" s="83"/>
      <c r="DMI311" s="83"/>
      <c r="DMJ311" s="83"/>
      <c r="DMK311" s="83"/>
      <c r="DML311" s="83"/>
      <c r="DMM311" s="83"/>
      <c r="DMN311" s="83"/>
      <c r="DMO311" s="83"/>
      <c r="DMP311" s="83"/>
      <c r="DMQ311" s="83"/>
      <c r="DMR311" s="83"/>
      <c r="DMS311" s="83"/>
      <c r="DMT311" s="83"/>
      <c r="DMU311" s="83"/>
      <c r="DMV311" s="83"/>
      <c r="DMW311" s="83"/>
      <c r="DMX311" s="83"/>
      <c r="DMY311" s="83"/>
      <c r="DMZ311" s="83"/>
      <c r="DNA311" s="83"/>
      <c r="DNB311" s="83"/>
      <c r="DNC311" s="83"/>
      <c r="DND311" s="83"/>
      <c r="DNE311" s="83"/>
      <c r="DNF311" s="83"/>
      <c r="DNG311" s="83"/>
      <c r="DNH311" s="83"/>
      <c r="DNI311" s="83"/>
      <c r="DNJ311" s="83"/>
      <c r="DNK311" s="83"/>
      <c r="DNL311" s="83"/>
      <c r="DNM311" s="83"/>
      <c r="DNN311" s="83"/>
      <c r="DNO311" s="83"/>
      <c r="DNP311" s="83"/>
      <c r="DNQ311" s="83"/>
      <c r="DNR311" s="83"/>
      <c r="DNS311" s="83"/>
      <c r="DNT311" s="83"/>
      <c r="DNU311" s="83"/>
      <c r="DNV311" s="83"/>
      <c r="DNW311" s="83"/>
      <c r="DNX311" s="83"/>
      <c r="DNY311" s="83"/>
      <c r="DNZ311" s="83"/>
      <c r="DOA311" s="83"/>
      <c r="DOB311" s="83"/>
      <c r="DOC311" s="83"/>
      <c r="DOD311" s="83"/>
      <c r="DOE311" s="83"/>
      <c r="DOF311" s="83"/>
      <c r="DOG311" s="83"/>
      <c r="DOH311" s="83"/>
      <c r="DOI311" s="83"/>
      <c r="DOJ311" s="83"/>
      <c r="DOK311" s="83"/>
      <c r="DOL311" s="83"/>
      <c r="DOM311" s="83"/>
      <c r="DON311" s="83"/>
      <c r="DOO311" s="83"/>
      <c r="DOP311" s="83"/>
      <c r="DOQ311" s="83"/>
      <c r="DOR311" s="83"/>
      <c r="DOS311" s="83"/>
      <c r="DOT311" s="83"/>
      <c r="DOU311" s="83"/>
      <c r="DOV311" s="83"/>
      <c r="DOW311" s="83"/>
      <c r="DOX311" s="83"/>
      <c r="DOY311" s="83"/>
      <c r="DOZ311" s="83"/>
      <c r="DPA311" s="83"/>
      <c r="DPB311" s="83"/>
      <c r="DPC311" s="83"/>
      <c r="DPD311" s="83"/>
      <c r="DPE311" s="83"/>
      <c r="DPF311" s="83"/>
      <c r="DPG311" s="83"/>
      <c r="DPH311" s="83"/>
      <c r="DPI311" s="83"/>
      <c r="DPJ311" s="83"/>
      <c r="DPK311" s="83"/>
      <c r="DPL311" s="83"/>
      <c r="DPM311" s="83"/>
      <c r="DPN311" s="83"/>
      <c r="DPO311" s="83"/>
      <c r="DPP311" s="83"/>
      <c r="DPQ311" s="83"/>
      <c r="DPR311" s="83"/>
      <c r="DPS311" s="83"/>
      <c r="DPT311" s="83"/>
      <c r="DPU311" s="83"/>
      <c r="DPV311" s="83"/>
      <c r="DPW311" s="83"/>
      <c r="DPX311" s="83"/>
      <c r="DPY311" s="83"/>
      <c r="DPZ311" s="83"/>
      <c r="DQA311" s="83"/>
      <c r="DQB311" s="83"/>
      <c r="DQC311" s="83"/>
      <c r="DQD311" s="83"/>
      <c r="DQE311" s="83"/>
      <c r="DQF311" s="83"/>
      <c r="DQG311" s="83"/>
      <c r="DQH311" s="83"/>
      <c r="DQI311" s="83"/>
      <c r="DQJ311" s="83"/>
      <c r="DQK311" s="83"/>
      <c r="DQL311" s="83"/>
      <c r="DQM311" s="83"/>
      <c r="DQN311" s="83"/>
      <c r="DQO311" s="83"/>
      <c r="DQP311" s="83"/>
      <c r="DQQ311" s="83"/>
      <c r="DQR311" s="83"/>
      <c r="DQS311" s="83"/>
      <c r="DQT311" s="83"/>
      <c r="DQU311" s="83"/>
      <c r="DQV311" s="83"/>
      <c r="DQW311" s="83"/>
      <c r="DQX311" s="83"/>
      <c r="DQY311" s="83"/>
      <c r="DQZ311" s="83"/>
      <c r="DRA311" s="83"/>
      <c r="DRB311" s="83"/>
      <c r="DRC311" s="83"/>
      <c r="DRD311" s="83"/>
      <c r="DRE311" s="83"/>
      <c r="DRF311" s="83"/>
      <c r="DRG311" s="83"/>
      <c r="DRH311" s="83"/>
      <c r="DRI311" s="83"/>
      <c r="DRJ311" s="83"/>
      <c r="DRK311" s="83"/>
      <c r="DRL311" s="83"/>
      <c r="DRM311" s="83"/>
      <c r="DRN311" s="83"/>
      <c r="DRO311" s="83"/>
      <c r="DRP311" s="83"/>
      <c r="DRQ311" s="83"/>
      <c r="DRR311" s="83"/>
      <c r="DRS311" s="83"/>
      <c r="DRT311" s="83"/>
      <c r="DRU311" s="83"/>
      <c r="DRV311" s="83"/>
      <c r="DRW311" s="83"/>
      <c r="DRX311" s="83"/>
      <c r="DRY311" s="83"/>
      <c r="DRZ311" s="83"/>
      <c r="DSA311" s="83"/>
      <c r="DSB311" s="83"/>
      <c r="DSC311" s="83"/>
      <c r="DSD311" s="83"/>
      <c r="DSE311" s="83"/>
      <c r="DSF311" s="83"/>
      <c r="DSG311" s="83"/>
      <c r="DSH311" s="83"/>
      <c r="DSI311" s="83"/>
      <c r="DSJ311" s="83"/>
      <c r="DSK311" s="83"/>
      <c r="DSL311" s="83"/>
      <c r="DSM311" s="83"/>
      <c r="DSN311" s="83"/>
      <c r="DSO311" s="83"/>
      <c r="DSP311" s="83"/>
      <c r="DSQ311" s="83"/>
      <c r="DSR311" s="83"/>
      <c r="DSS311" s="83"/>
      <c r="DST311" s="83"/>
      <c r="DSU311" s="83"/>
      <c r="DSV311" s="83"/>
      <c r="DSW311" s="83"/>
      <c r="DSX311" s="83"/>
      <c r="DSY311" s="83"/>
      <c r="DSZ311" s="83"/>
      <c r="DTA311" s="83"/>
      <c r="DTB311" s="83"/>
      <c r="DTC311" s="83"/>
      <c r="DTD311" s="83"/>
      <c r="DTE311" s="83"/>
      <c r="DTF311" s="83"/>
      <c r="DTG311" s="83"/>
      <c r="DTH311" s="83"/>
      <c r="DTI311" s="83"/>
      <c r="DTJ311" s="83"/>
      <c r="DTK311" s="83"/>
      <c r="DTL311" s="83"/>
      <c r="DTM311" s="83"/>
      <c r="DTN311" s="83"/>
      <c r="DTO311" s="83"/>
      <c r="DTP311" s="83"/>
      <c r="DTQ311" s="83"/>
      <c r="DTR311" s="83"/>
      <c r="DTS311" s="83"/>
      <c r="DTT311" s="83"/>
      <c r="DTU311" s="83"/>
      <c r="DTV311" s="83"/>
      <c r="DTW311" s="83"/>
      <c r="DTX311" s="83"/>
      <c r="DTY311" s="83"/>
      <c r="DTZ311" s="83"/>
      <c r="DUA311" s="83"/>
      <c r="DUB311" s="83"/>
      <c r="DUC311" s="83"/>
      <c r="DUD311" s="83"/>
      <c r="DUE311" s="83"/>
      <c r="DUF311" s="83"/>
      <c r="DUG311" s="83"/>
      <c r="DUH311" s="83"/>
      <c r="DUI311" s="83"/>
      <c r="DUJ311" s="83"/>
      <c r="DUK311" s="83"/>
      <c r="DUL311" s="83"/>
      <c r="DUM311" s="83"/>
      <c r="DUN311" s="83"/>
      <c r="DUO311" s="83"/>
      <c r="DUP311" s="83"/>
      <c r="DUQ311" s="83"/>
      <c r="DUR311" s="83"/>
      <c r="DUS311" s="83"/>
      <c r="DUT311" s="83"/>
      <c r="DUU311" s="83"/>
      <c r="DUV311" s="83"/>
      <c r="DUW311" s="83"/>
      <c r="DUX311" s="83"/>
      <c r="DUY311" s="83"/>
      <c r="DUZ311" s="83"/>
      <c r="DVA311" s="83"/>
      <c r="DVB311" s="83"/>
      <c r="DVC311" s="83"/>
      <c r="DVD311" s="83"/>
      <c r="DVE311" s="83"/>
      <c r="DVF311" s="83"/>
      <c r="DVG311" s="83"/>
      <c r="DVH311" s="83"/>
      <c r="DVI311" s="83"/>
      <c r="DVJ311" s="83"/>
      <c r="DVK311" s="83"/>
      <c r="DVL311" s="83"/>
      <c r="DVM311" s="83"/>
      <c r="DVN311" s="83"/>
      <c r="DVO311" s="83"/>
      <c r="DVP311" s="83"/>
      <c r="DVQ311" s="83"/>
      <c r="DVR311" s="83"/>
      <c r="DVS311" s="83"/>
      <c r="DVT311" s="83"/>
      <c r="DVU311" s="83"/>
      <c r="DVV311" s="83"/>
      <c r="DVW311" s="83"/>
      <c r="DVX311" s="83"/>
      <c r="DVY311" s="83"/>
      <c r="DVZ311" s="83"/>
      <c r="DWA311" s="83"/>
      <c r="DWB311" s="83"/>
      <c r="DWC311" s="83"/>
      <c r="DWD311" s="83"/>
      <c r="DWE311" s="83"/>
      <c r="DWF311" s="83"/>
      <c r="DWG311" s="83"/>
      <c r="DWH311" s="83"/>
      <c r="DWI311" s="83"/>
      <c r="DWJ311" s="83"/>
      <c r="DWK311" s="83"/>
      <c r="DWL311" s="83"/>
      <c r="DWM311" s="83"/>
      <c r="DWN311" s="83"/>
      <c r="DWO311" s="83"/>
      <c r="DWP311" s="83"/>
      <c r="DWQ311" s="83"/>
      <c r="DWR311" s="83"/>
      <c r="DWS311" s="83"/>
      <c r="DWT311" s="83"/>
      <c r="DWU311" s="83"/>
      <c r="DWV311" s="83"/>
      <c r="DWW311" s="83"/>
      <c r="DWX311" s="83"/>
      <c r="DWY311" s="83"/>
      <c r="DWZ311" s="83"/>
      <c r="DXA311" s="83"/>
      <c r="DXB311" s="83"/>
      <c r="DXC311" s="83"/>
      <c r="DXD311" s="83"/>
      <c r="DXE311" s="83"/>
      <c r="DXF311" s="83"/>
      <c r="DXG311" s="83"/>
      <c r="DXH311" s="83"/>
      <c r="DXI311" s="83"/>
      <c r="DXJ311" s="83"/>
      <c r="DXK311" s="83"/>
      <c r="DXL311" s="83"/>
      <c r="DXM311" s="83"/>
      <c r="DXN311" s="83"/>
      <c r="DXO311" s="83"/>
      <c r="DXP311" s="83"/>
      <c r="DXQ311" s="83"/>
      <c r="DXR311" s="83"/>
      <c r="DXS311" s="83"/>
      <c r="DXT311" s="83"/>
      <c r="DXU311" s="83"/>
      <c r="DXV311" s="83"/>
      <c r="DXW311" s="83"/>
      <c r="DXX311" s="83"/>
      <c r="DXY311" s="83"/>
      <c r="DXZ311" s="83"/>
      <c r="DYA311" s="83"/>
      <c r="DYB311" s="83"/>
      <c r="DYC311" s="83"/>
      <c r="DYD311" s="83"/>
      <c r="DYE311" s="83"/>
      <c r="DYF311" s="83"/>
      <c r="DYG311" s="83"/>
      <c r="DYH311" s="83"/>
      <c r="DYI311" s="83"/>
      <c r="DYJ311" s="83"/>
      <c r="DYK311" s="83"/>
      <c r="DYL311" s="83"/>
      <c r="DYM311" s="83"/>
      <c r="DYN311" s="83"/>
      <c r="DYO311" s="83"/>
      <c r="DYP311" s="83"/>
      <c r="DYQ311" s="83"/>
      <c r="DYR311" s="83"/>
      <c r="DYS311" s="83"/>
      <c r="DYT311" s="83"/>
      <c r="DYU311" s="83"/>
      <c r="DYV311" s="83"/>
      <c r="DYW311" s="83"/>
      <c r="DYX311" s="83"/>
      <c r="DYY311" s="83"/>
      <c r="DYZ311" s="83"/>
      <c r="DZA311" s="83"/>
      <c r="DZB311" s="83"/>
      <c r="DZC311" s="83"/>
      <c r="DZD311" s="83"/>
      <c r="DZE311" s="83"/>
      <c r="DZF311" s="83"/>
      <c r="DZG311" s="83"/>
      <c r="DZH311" s="83"/>
      <c r="DZI311" s="83"/>
      <c r="DZJ311" s="83"/>
      <c r="DZK311" s="83"/>
      <c r="DZL311" s="83"/>
      <c r="DZM311" s="83"/>
      <c r="DZN311" s="83"/>
      <c r="DZO311" s="83"/>
      <c r="DZP311" s="83"/>
      <c r="DZQ311" s="83"/>
      <c r="DZR311" s="83"/>
      <c r="DZS311" s="83"/>
      <c r="DZT311" s="83"/>
      <c r="DZU311" s="83"/>
      <c r="DZV311" s="83"/>
      <c r="DZW311" s="83"/>
      <c r="DZX311" s="83"/>
      <c r="DZY311" s="83"/>
      <c r="DZZ311" s="83"/>
      <c r="EAA311" s="83"/>
      <c r="EAB311" s="83"/>
      <c r="EAC311" s="83"/>
      <c r="EAD311" s="83"/>
      <c r="EAE311" s="83"/>
      <c r="EAF311" s="83"/>
      <c r="EAG311" s="83"/>
      <c r="EAH311" s="83"/>
      <c r="EAI311" s="83"/>
      <c r="EAJ311" s="83"/>
      <c r="EAK311" s="83"/>
      <c r="EAL311" s="83"/>
      <c r="EAM311" s="83"/>
      <c r="EAN311" s="83"/>
      <c r="EAO311" s="83"/>
      <c r="EAP311" s="83"/>
      <c r="EAQ311" s="83"/>
      <c r="EAR311" s="83"/>
      <c r="EAS311" s="83"/>
      <c r="EAT311" s="83"/>
      <c r="EAU311" s="83"/>
      <c r="EAV311" s="83"/>
      <c r="EAW311" s="83"/>
      <c r="EAX311" s="83"/>
      <c r="EAY311" s="83"/>
      <c r="EAZ311" s="83"/>
      <c r="EBA311" s="83"/>
      <c r="EBB311" s="83"/>
      <c r="EBC311" s="83"/>
      <c r="EBD311" s="83"/>
      <c r="EBE311" s="83"/>
      <c r="EBF311" s="83"/>
      <c r="EBG311" s="83"/>
      <c r="EBH311" s="83"/>
      <c r="EBI311" s="83"/>
      <c r="EBJ311" s="83"/>
      <c r="EBK311" s="83"/>
      <c r="EBL311" s="83"/>
      <c r="EBM311" s="83"/>
      <c r="EBN311" s="83"/>
      <c r="EBO311" s="83"/>
      <c r="EBP311" s="83"/>
      <c r="EBQ311" s="83"/>
      <c r="EBR311" s="83"/>
      <c r="EBS311" s="83"/>
      <c r="EBT311" s="83"/>
      <c r="EBU311" s="83"/>
      <c r="EBV311" s="83"/>
      <c r="EBW311" s="83"/>
      <c r="EBX311" s="83"/>
      <c r="EBY311" s="83"/>
      <c r="EBZ311" s="83"/>
      <c r="ECA311" s="83"/>
      <c r="ECB311" s="83"/>
      <c r="ECC311" s="83"/>
      <c r="ECD311" s="83"/>
      <c r="ECE311" s="83"/>
      <c r="ECF311" s="83"/>
      <c r="ECG311" s="83"/>
      <c r="ECH311" s="83"/>
      <c r="ECI311" s="83"/>
      <c r="ECJ311" s="83"/>
      <c r="ECK311" s="83"/>
      <c r="ECL311" s="83"/>
      <c r="ECM311" s="83"/>
      <c r="ECN311" s="83"/>
      <c r="ECO311" s="83"/>
      <c r="ECP311" s="83"/>
      <c r="ECQ311" s="83"/>
      <c r="ECR311" s="83"/>
      <c r="ECS311" s="83"/>
      <c r="ECT311" s="83"/>
      <c r="ECU311" s="83"/>
      <c r="ECV311" s="83"/>
      <c r="ECW311" s="83"/>
      <c r="ECX311" s="83"/>
      <c r="ECY311" s="83"/>
      <c r="ECZ311" s="83"/>
      <c r="EDA311" s="83"/>
      <c r="EDB311" s="83"/>
      <c r="EDC311" s="83"/>
      <c r="EDD311" s="83"/>
      <c r="EDE311" s="83"/>
      <c r="EDF311" s="83"/>
      <c r="EDG311" s="83"/>
      <c r="EDH311" s="83"/>
      <c r="EDI311" s="83"/>
      <c r="EDJ311" s="83"/>
      <c r="EDK311" s="83"/>
      <c r="EDL311" s="83"/>
      <c r="EDM311" s="83"/>
      <c r="EDN311" s="83"/>
      <c r="EDO311" s="83"/>
      <c r="EDP311" s="83"/>
      <c r="EDQ311" s="83"/>
      <c r="EDR311" s="83"/>
      <c r="EDS311" s="83"/>
      <c r="EDT311" s="83"/>
      <c r="EDU311" s="83"/>
      <c r="EDV311" s="83"/>
      <c r="EDW311" s="83"/>
      <c r="EDX311" s="83"/>
      <c r="EDY311" s="83"/>
      <c r="EDZ311" s="83"/>
      <c r="EEA311" s="83"/>
      <c r="EEB311" s="83"/>
      <c r="EEC311" s="83"/>
      <c r="EED311" s="83"/>
      <c r="EEE311" s="83"/>
      <c r="EEF311" s="83"/>
      <c r="EEG311" s="83"/>
      <c r="EEH311" s="83"/>
      <c r="EEI311" s="83"/>
      <c r="EEJ311" s="83"/>
      <c r="EEK311" s="83"/>
      <c r="EEL311" s="83"/>
      <c r="EEM311" s="83"/>
      <c r="EEN311" s="83"/>
      <c r="EEO311" s="83"/>
      <c r="EEP311" s="83"/>
      <c r="EEQ311" s="83"/>
      <c r="EER311" s="83"/>
      <c r="EES311" s="83"/>
      <c r="EET311" s="83"/>
      <c r="EEU311" s="83"/>
      <c r="EEV311" s="83"/>
      <c r="EEW311" s="83"/>
      <c r="EEX311" s="83"/>
      <c r="EEY311" s="83"/>
      <c r="EEZ311" s="83"/>
      <c r="EFA311" s="83"/>
      <c r="EFB311" s="83"/>
      <c r="EFC311" s="83"/>
      <c r="EFD311" s="83"/>
      <c r="EFE311" s="83"/>
      <c r="EFF311" s="83"/>
      <c r="EFG311" s="83"/>
      <c r="EFH311" s="83"/>
      <c r="EFI311" s="83"/>
      <c r="EFJ311" s="83"/>
      <c r="EFK311" s="83"/>
      <c r="EFL311" s="83"/>
      <c r="EFM311" s="83"/>
      <c r="EFN311" s="83"/>
      <c r="EFO311" s="83"/>
      <c r="EFP311" s="83"/>
      <c r="EFQ311" s="83"/>
      <c r="EFR311" s="83"/>
      <c r="EFS311" s="83"/>
      <c r="EFT311" s="83"/>
      <c r="EFU311" s="83"/>
      <c r="EFV311" s="83"/>
      <c r="EFW311" s="83"/>
      <c r="EFX311" s="83"/>
      <c r="EFY311" s="83"/>
      <c r="EFZ311" s="83"/>
      <c r="EGA311" s="83"/>
      <c r="EGB311" s="83"/>
      <c r="EGC311" s="83"/>
      <c r="EGD311" s="83"/>
      <c r="EGE311" s="83"/>
      <c r="EGF311" s="83"/>
      <c r="EGG311" s="83"/>
      <c r="EGH311" s="83"/>
      <c r="EGI311" s="83"/>
      <c r="EGJ311" s="83"/>
      <c r="EGK311" s="83"/>
      <c r="EGL311" s="83"/>
      <c r="EGM311" s="83"/>
      <c r="EGN311" s="83"/>
      <c r="EGO311" s="83"/>
      <c r="EGP311" s="83"/>
      <c r="EGQ311" s="83"/>
      <c r="EGR311" s="83"/>
      <c r="EGS311" s="83"/>
      <c r="EGT311" s="83"/>
      <c r="EGU311" s="83"/>
      <c r="EGV311" s="83"/>
      <c r="EGW311" s="83"/>
      <c r="EGX311" s="83"/>
      <c r="EGY311" s="83"/>
      <c r="EGZ311" s="83"/>
      <c r="EHA311" s="83"/>
      <c r="EHB311" s="83"/>
      <c r="EHC311" s="83"/>
      <c r="EHD311" s="83"/>
      <c r="EHE311" s="83"/>
      <c r="EHF311" s="83"/>
      <c r="EHG311" s="83"/>
      <c r="EHH311" s="83"/>
      <c r="EHI311" s="83"/>
      <c r="EHJ311" s="83"/>
      <c r="EHK311" s="83"/>
      <c r="EHL311" s="83"/>
      <c r="EHM311" s="83"/>
      <c r="EHN311" s="83"/>
      <c r="EHO311" s="83"/>
      <c r="EHP311" s="83"/>
      <c r="EHQ311" s="83"/>
      <c r="EHR311" s="83"/>
      <c r="EHS311" s="83"/>
      <c r="EHT311" s="83"/>
      <c r="EHU311" s="83"/>
      <c r="EHV311" s="83"/>
      <c r="EHW311" s="83"/>
      <c r="EHX311" s="83"/>
      <c r="EHY311" s="83"/>
      <c r="EHZ311" s="83"/>
      <c r="EIA311" s="83"/>
      <c r="EIB311" s="83"/>
      <c r="EIC311" s="83"/>
      <c r="EID311" s="83"/>
      <c r="EIE311" s="83"/>
      <c r="EIF311" s="83"/>
      <c r="EIG311" s="83"/>
      <c r="EIH311" s="83"/>
      <c r="EII311" s="83"/>
      <c r="EIJ311" s="83"/>
      <c r="EIK311" s="83"/>
      <c r="EIL311" s="83"/>
      <c r="EIM311" s="83"/>
      <c r="EIN311" s="83"/>
    </row>
    <row r="312" spans="1:3628" customFormat="1" x14ac:dyDescent="0.25">
      <c r="A312" s="6"/>
      <c r="B312" s="49"/>
      <c r="C312" s="49"/>
      <c r="D312" s="122"/>
      <c r="E312" s="49"/>
      <c r="F312" s="49"/>
      <c r="G312" s="49"/>
      <c r="H312" s="49"/>
      <c r="I312" s="49"/>
      <c r="J312" s="49"/>
      <c r="K312" s="49"/>
      <c r="L312" s="49"/>
    </row>
    <row r="313" spans="1:3628" customFormat="1" ht="18.75" thickBot="1" x14ac:dyDescent="0.3">
      <c r="A313" s="170" t="s">
        <v>212</v>
      </c>
      <c r="B313" s="117">
        <f>B311+B306+B301+B295+B289+B282+B274+B268+B260+B246+B240+B232+B224+B217+B206</f>
        <v>100722.27</v>
      </c>
      <c r="C313" s="117">
        <f t="shared" ref="C313:F313" si="46">C311+C306+C301+C295+C289+C282+C274+C268+C260+C246+C240+C232+C224+C217+C206</f>
        <v>104544.42</v>
      </c>
      <c r="D313" s="117">
        <f t="shared" si="46"/>
        <v>0</v>
      </c>
      <c r="E313" s="117">
        <f t="shared" si="46"/>
        <v>107592.67</v>
      </c>
      <c r="F313" s="117">
        <f t="shared" si="46"/>
        <v>107806.36000000002</v>
      </c>
      <c r="G313" s="117">
        <f>G311+G295+G289+G282+G274+G268+G260+G246+G240+G232+G224+G217+G206</f>
        <v>27705.329999999994</v>
      </c>
      <c r="H313" s="117">
        <f>H311+H295+H289+H282+H274+H268+H260+H246+H240+H232+H224+H217+H206</f>
        <v>0</v>
      </c>
      <c r="I313" s="117">
        <f>I311+I301+I295+I289+I282+I274+I268+I260+I246+I240+I232+I224+I217+I206</f>
        <v>97914.25</v>
      </c>
      <c r="J313" s="117">
        <f>J311+J301+J295+J289+J282+J274+J268+J260+J246+J240+J232+J224+J217+J206</f>
        <v>97625.625</v>
      </c>
      <c r="K313" s="117">
        <f>K311+K295+K289+K282+K274+K268+K260+K246+K240+K232+K224+K217+K206</f>
        <v>27993.954999999994</v>
      </c>
      <c r="L313" s="117">
        <f>K313-G313</f>
        <v>288.625</v>
      </c>
    </row>
    <row r="314" spans="1:3628" customFormat="1" ht="18.75" thickTop="1" x14ac:dyDescent="0.25">
      <c r="A314" s="6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</row>
    <row r="315" spans="1:3628" customFormat="1" ht="18.75" thickBot="1" x14ac:dyDescent="0.3">
      <c r="A315" s="171" t="s">
        <v>213</v>
      </c>
      <c r="B315" s="172">
        <f>B313+B191+B154+B140</f>
        <v>178768.87</v>
      </c>
      <c r="C315" s="172">
        <f t="shared" ref="C315:L315" si="47">C313+C191+C154+C140</f>
        <v>195205.18666666668</v>
      </c>
      <c r="D315" s="172">
        <f t="shared" si="47"/>
        <v>0</v>
      </c>
      <c r="E315" s="172">
        <f t="shared" si="47"/>
        <v>158338.94</v>
      </c>
      <c r="F315" s="172">
        <f t="shared" si="47"/>
        <v>156631.66000000003</v>
      </c>
      <c r="G315" s="172">
        <f t="shared" si="47"/>
        <v>159087.9</v>
      </c>
      <c r="H315" s="172">
        <f t="shared" si="47"/>
        <v>0</v>
      </c>
      <c r="I315" s="172">
        <f t="shared" si="47"/>
        <v>168054.33000000002</v>
      </c>
      <c r="J315" s="172">
        <f t="shared" si="47"/>
        <v>178955.20500000002</v>
      </c>
      <c r="K315" s="172">
        <f t="shared" si="47"/>
        <v>148187.02499999999</v>
      </c>
      <c r="L315" s="234">
        <f t="shared" si="47"/>
        <v>-10900.875</v>
      </c>
    </row>
    <row r="316" spans="1:3628" customFormat="1" x14ac:dyDescent="0.25">
      <c r="A316" s="6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</row>
  </sheetData>
  <mergeCells count="3">
    <mergeCell ref="A4:A5"/>
    <mergeCell ref="B4:C4"/>
    <mergeCell ref="I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41A-5B68-43F9-BBB1-EFC9D5768AD4}">
  <dimension ref="A1:BE29"/>
  <sheetViews>
    <sheetView workbookViewId="0">
      <selection activeCell="BG28" sqref="BG28"/>
    </sheetView>
  </sheetViews>
  <sheetFormatPr defaultRowHeight="18.75" x14ac:dyDescent="0.3"/>
  <cols>
    <col min="1" max="1" width="2.85546875" style="244" customWidth="1"/>
    <col min="2" max="2" width="42.140625" style="166" customWidth="1"/>
    <col min="3" max="3" width="16.28515625" style="177" hidden="1" customWidth="1"/>
    <col min="4" max="4" width="2.140625" style="177" hidden="1" customWidth="1"/>
    <col min="5" max="5" width="15.5703125" style="177" hidden="1" customWidth="1"/>
    <col min="6" max="6" width="2.140625" style="177" hidden="1" customWidth="1"/>
    <col min="7" max="7" width="18.28515625" style="177" hidden="1" customWidth="1"/>
    <col min="8" max="8" width="2.140625" style="177" hidden="1" customWidth="1"/>
    <col min="9" max="9" width="18.28515625" style="177" hidden="1" customWidth="1"/>
    <col min="10" max="10" width="2.140625" style="177" hidden="1" customWidth="1"/>
    <col min="11" max="11" width="21.28515625" style="177" hidden="1" customWidth="1"/>
    <col min="12" max="12" width="2.140625" style="177" hidden="1" customWidth="1"/>
    <col min="13" max="13" width="23" style="177" hidden="1" customWidth="1"/>
    <col min="14" max="14" width="2.140625" style="177" hidden="1" customWidth="1"/>
    <col min="15" max="15" width="24" style="177" hidden="1" customWidth="1"/>
    <col min="16" max="16" width="2.140625" style="177" hidden="1" customWidth="1"/>
    <col min="17" max="17" width="17.140625" style="177" hidden="1" customWidth="1"/>
    <col min="18" max="18" width="2.140625" style="177" hidden="1" customWidth="1"/>
    <col min="19" max="19" width="21.85546875" style="177" hidden="1" customWidth="1"/>
    <col min="20" max="20" width="2.140625" style="177" hidden="1" customWidth="1"/>
    <col min="21" max="21" width="16.28515625" style="177" hidden="1" customWidth="1"/>
    <col min="22" max="22" width="2.140625" style="177" hidden="1" customWidth="1"/>
    <col min="23" max="23" width="22.140625" style="177" hidden="1" customWidth="1"/>
    <col min="24" max="24" width="2.140625" style="177" hidden="1" customWidth="1"/>
    <col min="25" max="25" width="18.28515625" style="177" hidden="1" customWidth="1"/>
    <col min="26" max="26" width="2.140625" style="177" hidden="1" customWidth="1"/>
    <col min="27" max="27" width="19.140625" style="177" hidden="1" customWidth="1"/>
    <col min="28" max="28" width="2.140625" style="177" hidden="1" customWidth="1"/>
    <col min="29" max="29" width="14.85546875" style="177" hidden="1" customWidth="1"/>
    <col min="30" max="30" width="2.140625" style="177" hidden="1" customWidth="1"/>
    <col min="31" max="31" width="18.140625" style="177" hidden="1" customWidth="1"/>
    <col min="32" max="32" width="2.140625" style="177" hidden="1" customWidth="1"/>
    <col min="33" max="33" width="18.140625" style="177" hidden="1" customWidth="1"/>
    <col min="34" max="34" width="2.140625" style="177" hidden="1" customWidth="1"/>
    <col min="35" max="35" width="21.140625" style="177" hidden="1" customWidth="1"/>
    <col min="36" max="36" width="2.140625" style="177" hidden="1" customWidth="1"/>
    <col min="37" max="37" width="13.42578125" style="177" hidden="1" customWidth="1"/>
    <col min="38" max="38" width="2.140625" style="177" hidden="1" customWidth="1"/>
    <col min="39" max="39" width="11.5703125" style="177" hidden="1" customWidth="1"/>
    <col min="40" max="40" width="2.140625" style="177" hidden="1" customWidth="1"/>
    <col min="41" max="41" width="14.7109375" style="177" hidden="1" customWidth="1"/>
    <col min="42" max="42" width="2.140625" style="177" hidden="1" customWidth="1"/>
    <col min="43" max="43" width="21.42578125" style="177" hidden="1" customWidth="1"/>
    <col min="44" max="44" width="2.140625" style="177" hidden="1" customWidth="1"/>
    <col min="45" max="45" width="17" style="177" hidden="1" customWidth="1"/>
    <col min="46" max="46" width="2.140625" style="177" hidden="1" customWidth="1"/>
    <col min="47" max="47" width="11.28515625" style="177" hidden="1" customWidth="1"/>
    <col min="48" max="48" width="2.140625" style="177" hidden="1" customWidth="1"/>
    <col min="49" max="49" width="31.7109375" style="177" customWidth="1"/>
    <col min="50" max="50" width="2.140625" style="177" customWidth="1"/>
    <col min="51" max="51" width="28.28515625" style="177" customWidth="1"/>
    <col min="52" max="52" width="2.140625" style="177" customWidth="1"/>
    <col min="53" max="53" width="19" style="177" customWidth="1"/>
    <col min="54" max="54" width="2.140625" style="177" customWidth="1"/>
    <col min="55" max="55" width="23.42578125" style="177" customWidth="1"/>
    <col min="56" max="56" width="2.140625" style="177" customWidth="1"/>
    <col min="57" max="57" width="35.85546875" style="177" customWidth="1"/>
  </cols>
  <sheetData>
    <row r="1" spans="1:57" s="239" customFormat="1" x14ac:dyDescent="0.3">
      <c r="A1" s="236"/>
      <c r="B1" s="246" t="s">
        <v>303</v>
      </c>
      <c r="C1" s="238"/>
      <c r="D1" s="238"/>
      <c r="E1" s="238"/>
      <c r="F1" s="238"/>
      <c r="G1" s="237" t="s">
        <v>260</v>
      </c>
      <c r="H1" s="238"/>
      <c r="I1" s="237" t="s">
        <v>261</v>
      </c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7" t="s">
        <v>262</v>
      </c>
      <c r="AF1" s="238"/>
      <c r="AG1" s="237" t="s">
        <v>263</v>
      </c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</row>
    <row r="2" spans="1:57" s="239" customFormat="1" ht="19.5" thickBot="1" x14ac:dyDescent="0.35">
      <c r="A2" s="236"/>
      <c r="B2" s="237"/>
      <c r="C2" s="240" t="s">
        <v>264</v>
      </c>
      <c r="D2" s="238"/>
      <c r="E2" s="240" t="s">
        <v>265</v>
      </c>
      <c r="F2" s="238"/>
      <c r="G2" s="240" t="s">
        <v>266</v>
      </c>
      <c r="H2" s="238"/>
      <c r="I2" s="240" t="s">
        <v>266</v>
      </c>
      <c r="J2" s="238"/>
      <c r="K2" s="240" t="s">
        <v>267</v>
      </c>
      <c r="L2" s="238"/>
      <c r="M2" s="240" t="s">
        <v>268</v>
      </c>
      <c r="N2" s="238"/>
      <c r="O2" s="240" t="s">
        <v>269</v>
      </c>
      <c r="P2" s="238"/>
      <c r="Q2" s="240" t="s">
        <v>270</v>
      </c>
      <c r="R2" s="238"/>
      <c r="S2" s="240" t="s">
        <v>271</v>
      </c>
      <c r="T2" s="238"/>
      <c r="U2" s="240" t="s">
        <v>272</v>
      </c>
      <c r="V2" s="238"/>
      <c r="W2" s="240" t="s">
        <v>273</v>
      </c>
      <c r="X2" s="238"/>
      <c r="Y2" s="240" t="s">
        <v>274</v>
      </c>
      <c r="Z2" s="238"/>
      <c r="AA2" s="240" t="s">
        <v>275</v>
      </c>
      <c r="AB2" s="238"/>
      <c r="AC2" s="240" t="s">
        <v>276</v>
      </c>
      <c r="AD2" s="238"/>
      <c r="AE2" s="240" t="s">
        <v>277</v>
      </c>
      <c r="AF2" s="238"/>
      <c r="AG2" s="240" t="s">
        <v>277</v>
      </c>
      <c r="AH2" s="238"/>
      <c r="AI2" s="240" t="s">
        <v>278</v>
      </c>
      <c r="AJ2" s="238"/>
      <c r="AK2" s="240" t="s">
        <v>279</v>
      </c>
      <c r="AL2" s="238"/>
      <c r="AM2" s="240" t="s">
        <v>280</v>
      </c>
      <c r="AN2" s="238"/>
      <c r="AO2" s="240" t="s">
        <v>176</v>
      </c>
      <c r="AP2" s="238"/>
      <c r="AQ2" s="240" t="s">
        <v>281</v>
      </c>
      <c r="AR2" s="238"/>
      <c r="AS2" s="240" t="s">
        <v>282</v>
      </c>
      <c r="AT2" s="238"/>
      <c r="AU2" s="240" t="s">
        <v>283</v>
      </c>
      <c r="AV2" s="238"/>
      <c r="AW2" s="240" t="s">
        <v>284</v>
      </c>
      <c r="AX2" s="238"/>
      <c r="AY2" s="240" t="s">
        <v>285</v>
      </c>
      <c r="AZ2" s="238"/>
      <c r="BA2" s="240" t="s">
        <v>286</v>
      </c>
      <c r="BB2" s="238"/>
      <c r="BC2" s="240" t="s">
        <v>287</v>
      </c>
      <c r="BD2" s="238"/>
      <c r="BE2" s="240" t="s">
        <v>288</v>
      </c>
    </row>
    <row r="3" spans="1:57" thickTop="1" x14ac:dyDescent="0.25">
      <c r="A3" s="241"/>
      <c r="B3" s="61" t="s">
        <v>289</v>
      </c>
      <c r="C3" s="242">
        <v>0</v>
      </c>
      <c r="D3" s="53"/>
      <c r="E3" s="242">
        <v>0</v>
      </c>
      <c r="F3" s="53"/>
      <c r="G3" s="242">
        <v>0</v>
      </c>
      <c r="H3" s="53"/>
      <c r="I3" s="242">
        <v>0</v>
      </c>
      <c r="J3" s="53"/>
      <c r="K3" s="242">
        <f t="shared" ref="K3:K28" si="0">ROUND(SUM(G3:I3),5)</f>
        <v>0</v>
      </c>
      <c r="L3" s="53"/>
      <c r="M3" s="242">
        <v>0</v>
      </c>
      <c r="N3" s="53"/>
      <c r="O3" s="242">
        <v>0</v>
      </c>
      <c r="P3" s="53"/>
      <c r="Q3" s="242">
        <f t="shared" ref="Q3:Q28" si="1">ROUND(SUM(C3:E3)+SUM(K3:O3),5)</f>
        <v>0</v>
      </c>
      <c r="R3" s="53"/>
      <c r="S3" s="242">
        <v>0</v>
      </c>
      <c r="T3" s="53"/>
      <c r="U3" s="242">
        <v>0</v>
      </c>
      <c r="V3" s="53"/>
      <c r="W3" s="242">
        <v>0</v>
      </c>
      <c r="X3" s="53"/>
      <c r="Y3" s="242">
        <v>0</v>
      </c>
      <c r="Z3" s="53"/>
      <c r="AA3" s="242">
        <f t="shared" ref="AA3:AA28" si="2">ROUND(SUM(S3:Y3),5)</f>
        <v>0</v>
      </c>
      <c r="AB3" s="53"/>
      <c r="AC3" s="242">
        <f t="shared" ref="AC3:AC28" si="3">ROUND(Q3+AA3,5)</f>
        <v>0</v>
      </c>
      <c r="AD3" s="53"/>
      <c r="AE3" s="242">
        <v>0</v>
      </c>
      <c r="AF3" s="53"/>
      <c r="AG3" s="242">
        <v>0</v>
      </c>
      <c r="AH3" s="53"/>
      <c r="AI3" s="242">
        <f t="shared" ref="AI3:AI28" si="4">ROUND(SUM(AE3:AG3),5)</f>
        <v>0</v>
      </c>
      <c r="AJ3" s="53"/>
      <c r="AK3" s="242">
        <f t="shared" ref="AK3:AK28" si="5">AI3</f>
        <v>0</v>
      </c>
      <c r="AL3" s="53"/>
      <c r="AM3" s="242">
        <f t="shared" ref="AM3:AM28" si="6">ROUND(AC3+AK3,5)</f>
        <v>0</v>
      </c>
      <c r="AN3" s="53"/>
      <c r="AO3" s="242">
        <v>0</v>
      </c>
      <c r="AP3" s="53"/>
      <c r="AQ3" s="242">
        <f t="shared" ref="AQ3:AQ28" si="7">AO3</f>
        <v>0</v>
      </c>
      <c r="AR3" s="53"/>
      <c r="AS3" s="242">
        <f t="shared" ref="AS3:AS28" si="8">AQ3</f>
        <v>0</v>
      </c>
      <c r="AT3" s="53"/>
      <c r="AU3" s="242">
        <f t="shared" ref="AU3:AU28" si="9">AS3</f>
        <v>0</v>
      </c>
      <c r="AV3" s="53"/>
      <c r="AW3" s="242">
        <v>0</v>
      </c>
      <c r="AX3" s="53"/>
      <c r="AY3" s="242">
        <v>0</v>
      </c>
      <c r="AZ3" s="53"/>
      <c r="BA3" s="242">
        <v>250</v>
      </c>
      <c r="BB3" s="53"/>
      <c r="BC3" s="242">
        <f t="shared" ref="BC3:BC28" si="10">ROUND(SUM(AW3:BA3),5)</f>
        <v>250</v>
      </c>
      <c r="BD3" s="53"/>
      <c r="BE3" s="242">
        <f t="shared" ref="BE3:BE28" si="11">ROUND(AU3+BC3,5)</f>
        <v>250</v>
      </c>
    </row>
    <row r="4" spans="1:57" ht="18" x14ac:dyDescent="0.25">
      <c r="A4" s="241"/>
      <c r="B4" s="61" t="s">
        <v>122</v>
      </c>
      <c r="C4" s="242">
        <v>0</v>
      </c>
      <c r="D4" s="53"/>
      <c r="E4" s="242">
        <v>0</v>
      </c>
      <c r="F4" s="53"/>
      <c r="G4" s="242">
        <v>0</v>
      </c>
      <c r="H4" s="53"/>
      <c r="I4" s="242">
        <v>0</v>
      </c>
      <c r="J4" s="53"/>
      <c r="K4" s="242">
        <f t="shared" si="0"/>
        <v>0</v>
      </c>
      <c r="L4" s="53"/>
      <c r="M4" s="242">
        <v>0</v>
      </c>
      <c r="N4" s="53"/>
      <c r="O4" s="242">
        <v>0</v>
      </c>
      <c r="P4" s="53"/>
      <c r="Q4" s="242">
        <f t="shared" si="1"/>
        <v>0</v>
      </c>
      <c r="R4" s="53"/>
      <c r="S4" s="242">
        <v>0</v>
      </c>
      <c r="T4" s="53"/>
      <c r="U4" s="242">
        <v>0</v>
      </c>
      <c r="V4" s="53"/>
      <c r="W4" s="242">
        <v>0</v>
      </c>
      <c r="X4" s="53"/>
      <c r="Y4" s="242">
        <v>0</v>
      </c>
      <c r="Z4" s="53"/>
      <c r="AA4" s="242">
        <f t="shared" si="2"/>
        <v>0</v>
      </c>
      <c r="AB4" s="53"/>
      <c r="AC4" s="242">
        <f t="shared" si="3"/>
        <v>0</v>
      </c>
      <c r="AD4" s="53"/>
      <c r="AE4" s="242">
        <v>0</v>
      </c>
      <c r="AF4" s="53"/>
      <c r="AG4" s="242">
        <v>0</v>
      </c>
      <c r="AH4" s="53"/>
      <c r="AI4" s="242">
        <f t="shared" si="4"/>
        <v>0</v>
      </c>
      <c r="AJ4" s="53"/>
      <c r="AK4" s="242">
        <f t="shared" si="5"/>
        <v>0</v>
      </c>
      <c r="AL4" s="53"/>
      <c r="AM4" s="242">
        <f t="shared" si="6"/>
        <v>0</v>
      </c>
      <c r="AN4" s="53"/>
      <c r="AO4" s="242">
        <v>0</v>
      </c>
      <c r="AP4" s="53"/>
      <c r="AQ4" s="242">
        <f t="shared" si="7"/>
        <v>0</v>
      </c>
      <c r="AR4" s="53"/>
      <c r="AS4" s="242">
        <f t="shared" si="8"/>
        <v>0</v>
      </c>
      <c r="AT4" s="53"/>
      <c r="AU4" s="242">
        <f t="shared" si="9"/>
        <v>0</v>
      </c>
      <c r="AV4" s="53"/>
      <c r="AW4" s="242">
        <v>3593.96</v>
      </c>
      <c r="AX4" s="53"/>
      <c r="AY4" s="242">
        <v>10126.33</v>
      </c>
      <c r="AZ4" s="53"/>
      <c r="BA4" s="242">
        <v>500</v>
      </c>
      <c r="BB4" s="53"/>
      <c r="BC4" s="242">
        <f t="shared" si="10"/>
        <v>14220.29</v>
      </c>
      <c r="BD4" s="53"/>
      <c r="BE4" s="242">
        <f t="shared" si="11"/>
        <v>14220.29</v>
      </c>
    </row>
    <row r="5" spans="1:57" ht="18" x14ac:dyDescent="0.25">
      <c r="A5" s="241"/>
      <c r="B5" s="61" t="s">
        <v>88</v>
      </c>
      <c r="C5" s="242">
        <v>0</v>
      </c>
      <c r="D5" s="53"/>
      <c r="E5" s="242">
        <v>0</v>
      </c>
      <c r="F5" s="53"/>
      <c r="G5" s="242">
        <v>0</v>
      </c>
      <c r="H5" s="53"/>
      <c r="I5" s="242">
        <v>0</v>
      </c>
      <c r="J5" s="53"/>
      <c r="K5" s="242">
        <f t="shared" si="0"/>
        <v>0</v>
      </c>
      <c r="L5" s="53"/>
      <c r="M5" s="242">
        <v>0</v>
      </c>
      <c r="N5" s="53"/>
      <c r="O5" s="242">
        <v>0</v>
      </c>
      <c r="P5" s="53"/>
      <c r="Q5" s="242">
        <f t="shared" si="1"/>
        <v>0</v>
      </c>
      <c r="R5" s="53"/>
      <c r="S5" s="242">
        <v>10590.97</v>
      </c>
      <c r="T5" s="53"/>
      <c r="U5" s="242">
        <v>0</v>
      </c>
      <c r="V5" s="53"/>
      <c r="W5" s="242">
        <v>0</v>
      </c>
      <c r="X5" s="53"/>
      <c r="Y5" s="242">
        <v>0</v>
      </c>
      <c r="Z5" s="53"/>
      <c r="AA5" s="242">
        <f t="shared" si="2"/>
        <v>10590.97</v>
      </c>
      <c r="AB5" s="53"/>
      <c r="AC5" s="242">
        <f t="shared" si="3"/>
        <v>10590.97</v>
      </c>
      <c r="AD5" s="53"/>
      <c r="AE5" s="242">
        <v>2350</v>
      </c>
      <c r="AF5" s="53"/>
      <c r="AG5" s="242">
        <v>-1077.18</v>
      </c>
      <c r="AH5" s="53"/>
      <c r="AI5" s="242">
        <f t="shared" si="4"/>
        <v>1272.82</v>
      </c>
      <c r="AJ5" s="53"/>
      <c r="AK5" s="242">
        <f t="shared" si="5"/>
        <v>1272.82</v>
      </c>
      <c r="AL5" s="53"/>
      <c r="AM5" s="242">
        <f t="shared" si="6"/>
        <v>11863.79</v>
      </c>
      <c r="AN5" s="53"/>
      <c r="AO5" s="242">
        <v>0</v>
      </c>
      <c r="AP5" s="53"/>
      <c r="AQ5" s="242">
        <f t="shared" si="7"/>
        <v>0</v>
      </c>
      <c r="AR5" s="53"/>
      <c r="AS5" s="242">
        <f t="shared" si="8"/>
        <v>0</v>
      </c>
      <c r="AT5" s="53"/>
      <c r="AU5" s="242">
        <f t="shared" si="9"/>
        <v>0</v>
      </c>
      <c r="AV5" s="53"/>
      <c r="AW5" s="242">
        <v>12349.36</v>
      </c>
      <c r="AX5" s="53"/>
      <c r="AY5" s="242">
        <v>2386.2800000000002</v>
      </c>
      <c r="AZ5" s="53"/>
      <c r="BA5" s="242">
        <v>-3793.3</v>
      </c>
      <c r="BB5" s="53"/>
      <c r="BC5" s="242">
        <f t="shared" si="10"/>
        <v>10942.34</v>
      </c>
      <c r="BD5" s="53"/>
      <c r="BE5" s="242">
        <f t="shared" si="11"/>
        <v>10942.34</v>
      </c>
    </row>
    <row r="6" spans="1:57" ht="18" x14ac:dyDescent="0.25">
      <c r="A6" s="241"/>
      <c r="B6" s="61" t="s">
        <v>176</v>
      </c>
      <c r="C6" s="242">
        <v>0</v>
      </c>
      <c r="D6" s="53"/>
      <c r="E6" s="242">
        <v>0</v>
      </c>
      <c r="F6" s="53"/>
      <c r="G6" s="242">
        <v>0</v>
      </c>
      <c r="H6" s="53"/>
      <c r="I6" s="242">
        <v>1844.5</v>
      </c>
      <c r="J6" s="53"/>
      <c r="K6" s="242">
        <f t="shared" si="0"/>
        <v>1844.5</v>
      </c>
      <c r="L6" s="53"/>
      <c r="M6" s="242">
        <v>0</v>
      </c>
      <c r="N6" s="53"/>
      <c r="O6" s="242">
        <v>0</v>
      </c>
      <c r="P6" s="53"/>
      <c r="Q6" s="242">
        <f t="shared" si="1"/>
        <v>1844.5</v>
      </c>
      <c r="R6" s="53"/>
      <c r="S6" s="242">
        <v>0</v>
      </c>
      <c r="T6" s="53"/>
      <c r="U6" s="242">
        <v>0</v>
      </c>
      <c r="V6" s="53"/>
      <c r="W6" s="242">
        <v>0</v>
      </c>
      <c r="X6" s="53"/>
      <c r="Y6" s="242">
        <v>0</v>
      </c>
      <c r="Z6" s="53"/>
      <c r="AA6" s="242">
        <f t="shared" si="2"/>
        <v>0</v>
      </c>
      <c r="AB6" s="53"/>
      <c r="AC6" s="242">
        <f t="shared" si="3"/>
        <v>1844.5</v>
      </c>
      <c r="AD6" s="53"/>
      <c r="AE6" s="242">
        <v>0</v>
      </c>
      <c r="AF6" s="53"/>
      <c r="AG6" s="242">
        <v>0</v>
      </c>
      <c r="AH6" s="53"/>
      <c r="AI6" s="242">
        <f t="shared" si="4"/>
        <v>0</v>
      </c>
      <c r="AJ6" s="53"/>
      <c r="AK6" s="242">
        <f t="shared" si="5"/>
        <v>0</v>
      </c>
      <c r="AL6" s="53"/>
      <c r="AM6" s="242">
        <f t="shared" si="6"/>
        <v>1844.5</v>
      </c>
      <c r="AN6" s="53"/>
      <c r="AO6" s="242">
        <v>1498.9</v>
      </c>
      <c r="AP6" s="53"/>
      <c r="AQ6" s="242">
        <f t="shared" si="7"/>
        <v>1498.9</v>
      </c>
      <c r="AR6" s="53"/>
      <c r="AS6" s="242">
        <f t="shared" si="8"/>
        <v>1498.9</v>
      </c>
      <c r="AT6" s="53"/>
      <c r="AU6" s="242">
        <f t="shared" si="9"/>
        <v>1498.9</v>
      </c>
      <c r="AV6" s="53"/>
      <c r="AW6" s="242">
        <v>0</v>
      </c>
      <c r="AX6" s="53"/>
      <c r="AY6" s="242">
        <v>1490.27</v>
      </c>
      <c r="AZ6" s="53"/>
      <c r="BA6" s="242">
        <v>-1490.27</v>
      </c>
      <c r="BB6" s="53"/>
      <c r="BC6" s="242">
        <f t="shared" si="10"/>
        <v>0</v>
      </c>
      <c r="BD6" s="53"/>
      <c r="BE6" s="242">
        <f t="shared" si="11"/>
        <v>1498.9</v>
      </c>
    </row>
    <row r="7" spans="1:57" ht="18" x14ac:dyDescent="0.25">
      <c r="A7" s="241"/>
      <c r="B7" s="61" t="s">
        <v>11</v>
      </c>
      <c r="C7" s="242">
        <v>111.91</v>
      </c>
      <c r="D7" s="53"/>
      <c r="E7" s="242">
        <v>-78978.19</v>
      </c>
      <c r="F7" s="53"/>
      <c r="G7" s="242">
        <v>14181.79</v>
      </c>
      <c r="H7" s="53"/>
      <c r="I7" s="242">
        <v>33134.379999999997</v>
      </c>
      <c r="J7" s="53"/>
      <c r="K7" s="242">
        <f t="shared" si="0"/>
        <v>47316.17</v>
      </c>
      <c r="L7" s="53"/>
      <c r="M7" s="242">
        <v>62.01</v>
      </c>
      <c r="N7" s="53"/>
      <c r="O7" s="242">
        <v>20.14</v>
      </c>
      <c r="P7" s="53"/>
      <c r="Q7" s="242">
        <f t="shared" si="1"/>
        <v>-31467.96</v>
      </c>
      <c r="R7" s="53"/>
      <c r="S7" s="242">
        <v>0</v>
      </c>
      <c r="T7" s="53"/>
      <c r="U7" s="242">
        <v>1</v>
      </c>
      <c r="V7" s="53"/>
      <c r="W7" s="242">
        <v>0</v>
      </c>
      <c r="X7" s="53"/>
      <c r="Y7" s="242">
        <v>0</v>
      </c>
      <c r="Z7" s="53"/>
      <c r="AA7" s="242">
        <f t="shared" si="2"/>
        <v>1</v>
      </c>
      <c r="AB7" s="53"/>
      <c r="AC7" s="242">
        <f t="shared" si="3"/>
        <v>-31466.959999999999</v>
      </c>
      <c r="AD7" s="53"/>
      <c r="AE7" s="242">
        <v>0</v>
      </c>
      <c r="AF7" s="53"/>
      <c r="AG7" s="242">
        <v>0</v>
      </c>
      <c r="AH7" s="53"/>
      <c r="AI7" s="242">
        <f t="shared" si="4"/>
        <v>0</v>
      </c>
      <c r="AJ7" s="53"/>
      <c r="AK7" s="242">
        <f t="shared" si="5"/>
        <v>0</v>
      </c>
      <c r="AL7" s="53"/>
      <c r="AM7" s="242">
        <f t="shared" si="6"/>
        <v>-31466.959999999999</v>
      </c>
      <c r="AN7" s="53"/>
      <c r="AO7" s="242">
        <v>0</v>
      </c>
      <c r="AP7" s="53"/>
      <c r="AQ7" s="242">
        <f t="shared" si="7"/>
        <v>0</v>
      </c>
      <c r="AR7" s="53"/>
      <c r="AS7" s="242">
        <f t="shared" si="8"/>
        <v>0</v>
      </c>
      <c r="AT7" s="53"/>
      <c r="AU7" s="242">
        <f t="shared" si="9"/>
        <v>0</v>
      </c>
      <c r="AV7" s="53"/>
      <c r="AW7" s="242">
        <v>29760.46</v>
      </c>
      <c r="AX7" s="53"/>
      <c r="AY7" s="242">
        <v>24867.8</v>
      </c>
      <c r="AZ7" s="53"/>
      <c r="BA7" s="242">
        <v>11635.89</v>
      </c>
      <c r="BB7" s="53"/>
      <c r="BC7" s="242">
        <f t="shared" si="10"/>
        <v>66264.149999999994</v>
      </c>
      <c r="BD7" s="53"/>
      <c r="BE7" s="242">
        <f t="shared" si="11"/>
        <v>66264.149999999994</v>
      </c>
    </row>
    <row r="8" spans="1:57" ht="18" x14ac:dyDescent="0.25">
      <c r="A8" s="241"/>
      <c r="B8" s="61" t="s">
        <v>290</v>
      </c>
      <c r="C8" s="242">
        <v>0</v>
      </c>
      <c r="D8" s="53"/>
      <c r="E8" s="242">
        <v>0</v>
      </c>
      <c r="F8" s="53"/>
      <c r="G8" s="242">
        <v>0</v>
      </c>
      <c r="H8" s="53"/>
      <c r="I8" s="242">
        <v>0</v>
      </c>
      <c r="J8" s="53"/>
      <c r="K8" s="242">
        <f t="shared" si="0"/>
        <v>0</v>
      </c>
      <c r="L8" s="53"/>
      <c r="M8" s="242">
        <v>0</v>
      </c>
      <c r="N8" s="53"/>
      <c r="O8" s="242">
        <v>0</v>
      </c>
      <c r="P8" s="53"/>
      <c r="Q8" s="242">
        <f t="shared" si="1"/>
        <v>0</v>
      </c>
      <c r="R8" s="53"/>
      <c r="S8" s="242">
        <v>0</v>
      </c>
      <c r="T8" s="53"/>
      <c r="U8" s="242">
        <v>0</v>
      </c>
      <c r="V8" s="53"/>
      <c r="W8" s="242">
        <v>0</v>
      </c>
      <c r="X8" s="53"/>
      <c r="Y8" s="242">
        <v>2000</v>
      </c>
      <c r="Z8" s="53"/>
      <c r="AA8" s="242">
        <f t="shared" si="2"/>
        <v>2000</v>
      </c>
      <c r="AB8" s="53"/>
      <c r="AC8" s="242">
        <f t="shared" si="3"/>
        <v>2000</v>
      </c>
      <c r="AD8" s="53"/>
      <c r="AE8" s="242">
        <v>0</v>
      </c>
      <c r="AF8" s="53"/>
      <c r="AG8" s="242">
        <v>0</v>
      </c>
      <c r="AH8" s="53"/>
      <c r="AI8" s="242">
        <f t="shared" si="4"/>
        <v>0</v>
      </c>
      <c r="AJ8" s="53"/>
      <c r="AK8" s="242">
        <f t="shared" si="5"/>
        <v>0</v>
      </c>
      <c r="AL8" s="53"/>
      <c r="AM8" s="242">
        <f t="shared" si="6"/>
        <v>2000</v>
      </c>
      <c r="AN8" s="53"/>
      <c r="AO8" s="242">
        <v>0</v>
      </c>
      <c r="AP8" s="53"/>
      <c r="AQ8" s="242">
        <f t="shared" si="7"/>
        <v>0</v>
      </c>
      <c r="AR8" s="53"/>
      <c r="AS8" s="242">
        <f t="shared" si="8"/>
        <v>0</v>
      </c>
      <c r="AT8" s="53"/>
      <c r="AU8" s="242">
        <f t="shared" si="9"/>
        <v>0</v>
      </c>
      <c r="AV8" s="53"/>
      <c r="AW8" s="242">
        <v>0</v>
      </c>
      <c r="AX8" s="53"/>
      <c r="AY8" s="242">
        <v>0</v>
      </c>
      <c r="AZ8" s="53"/>
      <c r="BA8" s="242">
        <v>0</v>
      </c>
      <c r="BB8" s="53"/>
      <c r="BC8" s="242">
        <f t="shared" si="10"/>
        <v>0</v>
      </c>
      <c r="BD8" s="53"/>
      <c r="BE8" s="242">
        <f t="shared" si="11"/>
        <v>0</v>
      </c>
    </row>
    <row r="9" spans="1:57" ht="18" x14ac:dyDescent="0.25">
      <c r="A9" s="241"/>
      <c r="B9" s="61" t="s">
        <v>155</v>
      </c>
      <c r="C9" s="242">
        <v>0</v>
      </c>
      <c r="D9" s="53"/>
      <c r="E9" s="242">
        <v>0</v>
      </c>
      <c r="F9" s="53"/>
      <c r="G9" s="242">
        <v>0</v>
      </c>
      <c r="H9" s="53"/>
      <c r="I9" s="242">
        <v>0</v>
      </c>
      <c r="J9" s="53"/>
      <c r="K9" s="242">
        <f t="shared" si="0"/>
        <v>0</v>
      </c>
      <c r="L9" s="53"/>
      <c r="M9" s="242">
        <v>5125.4399999999996</v>
      </c>
      <c r="N9" s="53"/>
      <c r="O9" s="242">
        <v>0</v>
      </c>
      <c r="P9" s="53"/>
      <c r="Q9" s="242">
        <f t="shared" si="1"/>
        <v>5125.4399999999996</v>
      </c>
      <c r="R9" s="53"/>
      <c r="S9" s="242">
        <v>0</v>
      </c>
      <c r="T9" s="53"/>
      <c r="U9" s="242">
        <v>0</v>
      </c>
      <c r="V9" s="53"/>
      <c r="W9" s="242">
        <v>0</v>
      </c>
      <c r="X9" s="53"/>
      <c r="Y9" s="242">
        <v>0</v>
      </c>
      <c r="Z9" s="53"/>
      <c r="AA9" s="242">
        <f t="shared" si="2"/>
        <v>0</v>
      </c>
      <c r="AB9" s="53"/>
      <c r="AC9" s="242">
        <f t="shared" si="3"/>
        <v>5125.4399999999996</v>
      </c>
      <c r="AD9" s="53"/>
      <c r="AE9" s="242">
        <v>0</v>
      </c>
      <c r="AF9" s="53"/>
      <c r="AG9" s="242">
        <v>0</v>
      </c>
      <c r="AH9" s="53"/>
      <c r="AI9" s="242">
        <f t="shared" si="4"/>
        <v>0</v>
      </c>
      <c r="AJ9" s="53"/>
      <c r="AK9" s="242">
        <f t="shared" si="5"/>
        <v>0</v>
      </c>
      <c r="AL9" s="53"/>
      <c r="AM9" s="242">
        <f t="shared" si="6"/>
        <v>5125.4399999999996</v>
      </c>
      <c r="AN9" s="53"/>
      <c r="AO9" s="242">
        <v>0</v>
      </c>
      <c r="AP9" s="53"/>
      <c r="AQ9" s="242">
        <f t="shared" si="7"/>
        <v>0</v>
      </c>
      <c r="AR9" s="53"/>
      <c r="AS9" s="242">
        <f t="shared" si="8"/>
        <v>0</v>
      </c>
      <c r="AT9" s="53"/>
      <c r="AU9" s="242">
        <f t="shared" si="9"/>
        <v>0</v>
      </c>
      <c r="AV9" s="53"/>
      <c r="AW9" s="242">
        <v>13842.69</v>
      </c>
      <c r="AX9" s="53"/>
      <c r="AY9" s="242">
        <v>557.11</v>
      </c>
      <c r="AZ9" s="53"/>
      <c r="BA9" s="242">
        <v>-1767.73</v>
      </c>
      <c r="BB9" s="53"/>
      <c r="BC9" s="242">
        <f t="shared" si="10"/>
        <v>12632.07</v>
      </c>
      <c r="BD9" s="53"/>
      <c r="BE9" s="242">
        <f t="shared" si="11"/>
        <v>12632.07</v>
      </c>
    </row>
    <row r="10" spans="1:57" ht="18" x14ac:dyDescent="0.25">
      <c r="A10" s="241"/>
      <c r="B10" s="61" t="s">
        <v>291</v>
      </c>
      <c r="C10" s="242">
        <v>0</v>
      </c>
      <c r="D10" s="53"/>
      <c r="E10" s="242">
        <v>0</v>
      </c>
      <c r="F10" s="53"/>
      <c r="G10" s="242">
        <v>0</v>
      </c>
      <c r="H10" s="53"/>
      <c r="I10" s="242">
        <v>0</v>
      </c>
      <c r="J10" s="53"/>
      <c r="K10" s="242">
        <f t="shared" si="0"/>
        <v>0</v>
      </c>
      <c r="L10" s="53"/>
      <c r="M10" s="242">
        <v>0</v>
      </c>
      <c r="N10" s="53"/>
      <c r="O10" s="242">
        <v>0</v>
      </c>
      <c r="P10" s="53"/>
      <c r="Q10" s="242">
        <f t="shared" si="1"/>
        <v>0</v>
      </c>
      <c r="R10" s="53"/>
      <c r="S10" s="242">
        <v>0</v>
      </c>
      <c r="T10" s="53"/>
      <c r="U10" s="242">
        <v>0</v>
      </c>
      <c r="V10" s="53"/>
      <c r="W10" s="242">
        <v>0</v>
      </c>
      <c r="X10" s="53"/>
      <c r="Y10" s="242">
        <v>0</v>
      </c>
      <c r="Z10" s="53"/>
      <c r="AA10" s="242">
        <f t="shared" si="2"/>
        <v>0</v>
      </c>
      <c r="AB10" s="53"/>
      <c r="AC10" s="242">
        <f t="shared" si="3"/>
        <v>0</v>
      </c>
      <c r="AD10" s="53"/>
      <c r="AE10" s="242">
        <v>0</v>
      </c>
      <c r="AF10" s="53"/>
      <c r="AG10" s="242">
        <v>0</v>
      </c>
      <c r="AH10" s="53"/>
      <c r="AI10" s="242">
        <f t="shared" si="4"/>
        <v>0</v>
      </c>
      <c r="AJ10" s="53"/>
      <c r="AK10" s="242">
        <f t="shared" si="5"/>
        <v>0</v>
      </c>
      <c r="AL10" s="53"/>
      <c r="AM10" s="242">
        <f t="shared" si="6"/>
        <v>0</v>
      </c>
      <c r="AN10" s="53"/>
      <c r="AO10" s="242">
        <v>0</v>
      </c>
      <c r="AP10" s="53"/>
      <c r="AQ10" s="242">
        <f t="shared" si="7"/>
        <v>0</v>
      </c>
      <c r="AR10" s="53"/>
      <c r="AS10" s="242">
        <f t="shared" si="8"/>
        <v>0</v>
      </c>
      <c r="AT10" s="53"/>
      <c r="AU10" s="242">
        <f t="shared" si="9"/>
        <v>0</v>
      </c>
      <c r="AV10" s="53"/>
      <c r="AW10" s="242">
        <v>8978.3700000000008</v>
      </c>
      <c r="AX10" s="53"/>
      <c r="AY10" s="242">
        <v>-6350.58</v>
      </c>
      <c r="AZ10" s="53"/>
      <c r="BA10" s="242">
        <v>0</v>
      </c>
      <c r="BB10" s="53"/>
      <c r="BC10" s="242">
        <f t="shared" si="10"/>
        <v>2627.79</v>
      </c>
      <c r="BD10" s="53"/>
      <c r="BE10" s="242">
        <f t="shared" si="11"/>
        <v>2627.79</v>
      </c>
    </row>
    <row r="11" spans="1:57" ht="18" x14ac:dyDescent="0.25">
      <c r="A11" s="241"/>
      <c r="B11" s="61" t="s">
        <v>198</v>
      </c>
      <c r="C11" s="242">
        <v>0</v>
      </c>
      <c r="D11" s="53"/>
      <c r="E11" s="242">
        <v>0</v>
      </c>
      <c r="F11" s="53"/>
      <c r="G11" s="242">
        <v>0</v>
      </c>
      <c r="H11" s="53"/>
      <c r="I11" s="242">
        <v>0</v>
      </c>
      <c r="J11" s="53"/>
      <c r="K11" s="242">
        <f t="shared" si="0"/>
        <v>0</v>
      </c>
      <c r="L11" s="53"/>
      <c r="M11" s="242">
        <v>0</v>
      </c>
      <c r="N11" s="53"/>
      <c r="O11" s="242">
        <v>0</v>
      </c>
      <c r="P11" s="53"/>
      <c r="Q11" s="242">
        <f t="shared" si="1"/>
        <v>0</v>
      </c>
      <c r="R11" s="53"/>
      <c r="S11" s="242">
        <v>0</v>
      </c>
      <c r="T11" s="53"/>
      <c r="U11" s="242">
        <v>0</v>
      </c>
      <c r="V11" s="53"/>
      <c r="W11" s="242">
        <v>-4000</v>
      </c>
      <c r="X11" s="53"/>
      <c r="Y11" s="242">
        <v>0</v>
      </c>
      <c r="Z11" s="53"/>
      <c r="AA11" s="242">
        <f t="shared" si="2"/>
        <v>-4000</v>
      </c>
      <c r="AB11" s="53"/>
      <c r="AC11" s="242">
        <f t="shared" si="3"/>
        <v>-4000</v>
      </c>
      <c r="AD11" s="53"/>
      <c r="AE11" s="242">
        <v>0</v>
      </c>
      <c r="AF11" s="53"/>
      <c r="AG11" s="242">
        <v>0</v>
      </c>
      <c r="AH11" s="53"/>
      <c r="AI11" s="242">
        <f t="shared" si="4"/>
        <v>0</v>
      </c>
      <c r="AJ11" s="53"/>
      <c r="AK11" s="242">
        <f t="shared" si="5"/>
        <v>0</v>
      </c>
      <c r="AL11" s="53"/>
      <c r="AM11" s="242">
        <f t="shared" si="6"/>
        <v>-4000</v>
      </c>
      <c r="AN11" s="53"/>
      <c r="AO11" s="242">
        <v>0</v>
      </c>
      <c r="AP11" s="53"/>
      <c r="AQ11" s="242">
        <f t="shared" si="7"/>
        <v>0</v>
      </c>
      <c r="AR11" s="53"/>
      <c r="AS11" s="242">
        <f t="shared" si="8"/>
        <v>0</v>
      </c>
      <c r="AT11" s="53"/>
      <c r="AU11" s="242">
        <f t="shared" si="9"/>
        <v>0</v>
      </c>
      <c r="AV11" s="53"/>
      <c r="AW11" s="242">
        <v>0</v>
      </c>
      <c r="AX11" s="53"/>
      <c r="AY11" s="242">
        <v>0</v>
      </c>
      <c r="AZ11" s="53"/>
      <c r="BA11" s="242">
        <v>0</v>
      </c>
      <c r="BB11" s="53"/>
      <c r="BC11" s="242">
        <f t="shared" si="10"/>
        <v>0</v>
      </c>
      <c r="BD11" s="53"/>
      <c r="BE11" s="242">
        <f t="shared" si="11"/>
        <v>0</v>
      </c>
    </row>
    <row r="12" spans="1:57" ht="18" x14ac:dyDescent="0.25">
      <c r="A12" s="241"/>
      <c r="B12" s="61" t="s">
        <v>292</v>
      </c>
      <c r="C12" s="242">
        <v>0</v>
      </c>
      <c r="D12" s="53"/>
      <c r="E12" s="242">
        <v>0</v>
      </c>
      <c r="F12" s="53"/>
      <c r="G12" s="242">
        <v>0</v>
      </c>
      <c r="H12" s="53"/>
      <c r="I12" s="242">
        <v>0</v>
      </c>
      <c r="J12" s="53"/>
      <c r="K12" s="242">
        <f t="shared" si="0"/>
        <v>0</v>
      </c>
      <c r="L12" s="53"/>
      <c r="M12" s="242">
        <v>0</v>
      </c>
      <c r="N12" s="53"/>
      <c r="O12" s="242">
        <v>0</v>
      </c>
      <c r="P12" s="53"/>
      <c r="Q12" s="242">
        <f t="shared" si="1"/>
        <v>0</v>
      </c>
      <c r="R12" s="53"/>
      <c r="S12" s="242">
        <v>0</v>
      </c>
      <c r="T12" s="53"/>
      <c r="U12" s="242">
        <v>0</v>
      </c>
      <c r="V12" s="53"/>
      <c r="W12" s="242">
        <v>0</v>
      </c>
      <c r="X12" s="53"/>
      <c r="Y12" s="242">
        <v>0</v>
      </c>
      <c r="Z12" s="53"/>
      <c r="AA12" s="242">
        <f t="shared" si="2"/>
        <v>0</v>
      </c>
      <c r="AB12" s="53"/>
      <c r="AC12" s="242">
        <f t="shared" si="3"/>
        <v>0</v>
      </c>
      <c r="AD12" s="53"/>
      <c r="AE12" s="242">
        <v>0</v>
      </c>
      <c r="AF12" s="53"/>
      <c r="AG12" s="242">
        <v>0</v>
      </c>
      <c r="AH12" s="53"/>
      <c r="AI12" s="242">
        <f t="shared" si="4"/>
        <v>0</v>
      </c>
      <c r="AJ12" s="53"/>
      <c r="AK12" s="242">
        <f t="shared" si="5"/>
        <v>0</v>
      </c>
      <c r="AL12" s="53"/>
      <c r="AM12" s="242">
        <f t="shared" si="6"/>
        <v>0</v>
      </c>
      <c r="AN12" s="53"/>
      <c r="AO12" s="242">
        <v>0</v>
      </c>
      <c r="AP12" s="53"/>
      <c r="AQ12" s="242">
        <f t="shared" si="7"/>
        <v>0</v>
      </c>
      <c r="AR12" s="53"/>
      <c r="AS12" s="242">
        <f t="shared" si="8"/>
        <v>0</v>
      </c>
      <c r="AT12" s="53"/>
      <c r="AU12" s="242">
        <f t="shared" si="9"/>
        <v>0</v>
      </c>
      <c r="AV12" s="53"/>
      <c r="AW12" s="242">
        <v>5738.87</v>
      </c>
      <c r="AX12" s="53"/>
      <c r="AY12" s="242">
        <v>-5882.97</v>
      </c>
      <c r="AZ12" s="53"/>
      <c r="BA12" s="242">
        <v>250</v>
      </c>
      <c r="BB12" s="53"/>
      <c r="BC12" s="242">
        <f t="shared" si="10"/>
        <v>105.9</v>
      </c>
      <c r="BD12" s="53"/>
      <c r="BE12" s="242">
        <f t="shared" si="11"/>
        <v>105.9</v>
      </c>
    </row>
    <row r="13" spans="1:57" ht="18" x14ac:dyDescent="0.25">
      <c r="A13" s="241"/>
      <c r="B13" s="61" t="s">
        <v>128</v>
      </c>
      <c r="C13" s="242">
        <v>0</v>
      </c>
      <c r="D13" s="53"/>
      <c r="E13" s="242">
        <v>0</v>
      </c>
      <c r="F13" s="53"/>
      <c r="G13" s="242">
        <v>0</v>
      </c>
      <c r="H13" s="53"/>
      <c r="I13" s="242">
        <v>0</v>
      </c>
      <c r="J13" s="53"/>
      <c r="K13" s="242">
        <f t="shared" si="0"/>
        <v>0</v>
      </c>
      <c r="L13" s="53"/>
      <c r="M13" s="242">
        <v>0</v>
      </c>
      <c r="N13" s="53"/>
      <c r="O13" s="242">
        <v>0</v>
      </c>
      <c r="P13" s="53"/>
      <c r="Q13" s="242">
        <f t="shared" si="1"/>
        <v>0</v>
      </c>
      <c r="R13" s="53"/>
      <c r="S13" s="242">
        <v>0</v>
      </c>
      <c r="T13" s="53"/>
      <c r="U13" s="242">
        <v>0</v>
      </c>
      <c r="V13" s="53"/>
      <c r="W13" s="242">
        <v>0</v>
      </c>
      <c r="X13" s="53"/>
      <c r="Y13" s="242">
        <v>0</v>
      </c>
      <c r="Z13" s="53"/>
      <c r="AA13" s="242">
        <f t="shared" si="2"/>
        <v>0</v>
      </c>
      <c r="AB13" s="53"/>
      <c r="AC13" s="242">
        <f t="shared" si="3"/>
        <v>0</v>
      </c>
      <c r="AD13" s="53"/>
      <c r="AE13" s="242">
        <v>0</v>
      </c>
      <c r="AF13" s="53"/>
      <c r="AG13" s="242">
        <v>0</v>
      </c>
      <c r="AH13" s="53"/>
      <c r="AI13" s="242">
        <f t="shared" si="4"/>
        <v>0</v>
      </c>
      <c r="AJ13" s="53"/>
      <c r="AK13" s="242">
        <f t="shared" si="5"/>
        <v>0</v>
      </c>
      <c r="AL13" s="53"/>
      <c r="AM13" s="242">
        <f t="shared" si="6"/>
        <v>0</v>
      </c>
      <c r="AN13" s="53"/>
      <c r="AO13" s="242">
        <v>0</v>
      </c>
      <c r="AP13" s="53"/>
      <c r="AQ13" s="242">
        <f t="shared" si="7"/>
        <v>0</v>
      </c>
      <c r="AR13" s="53"/>
      <c r="AS13" s="242">
        <f t="shared" si="8"/>
        <v>0</v>
      </c>
      <c r="AT13" s="53"/>
      <c r="AU13" s="242">
        <f t="shared" si="9"/>
        <v>0</v>
      </c>
      <c r="AV13" s="53"/>
      <c r="AW13" s="242">
        <v>12639.84</v>
      </c>
      <c r="AX13" s="53"/>
      <c r="AY13" s="242">
        <v>-855.11</v>
      </c>
      <c r="AZ13" s="53"/>
      <c r="BA13" s="242">
        <v>0</v>
      </c>
      <c r="BB13" s="53"/>
      <c r="BC13" s="242">
        <f t="shared" si="10"/>
        <v>11784.73</v>
      </c>
      <c r="BD13" s="53"/>
      <c r="BE13" s="242">
        <f t="shared" si="11"/>
        <v>11784.73</v>
      </c>
    </row>
    <row r="14" spans="1:57" ht="18" x14ac:dyDescent="0.25">
      <c r="A14" s="241"/>
      <c r="B14" s="61" t="s">
        <v>293</v>
      </c>
      <c r="C14" s="242">
        <v>0</v>
      </c>
      <c r="D14" s="53"/>
      <c r="E14" s="242">
        <v>0</v>
      </c>
      <c r="F14" s="53"/>
      <c r="G14" s="242">
        <v>0</v>
      </c>
      <c r="H14" s="53"/>
      <c r="I14" s="242">
        <v>0</v>
      </c>
      <c r="J14" s="53"/>
      <c r="K14" s="242">
        <f t="shared" si="0"/>
        <v>0</v>
      </c>
      <c r="L14" s="53"/>
      <c r="M14" s="242">
        <v>0</v>
      </c>
      <c r="N14" s="53"/>
      <c r="O14" s="242">
        <v>0</v>
      </c>
      <c r="P14" s="53"/>
      <c r="Q14" s="242">
        <f t="shared" si="1"/>
        <v>0</v>
      </c>
      <c r="R14" s="53"/>
      <c r="S14" s="242">
        <v>0</v>
      </c>
      <c r="T14" s="53"/>
      <c r="U14" s="242">
        <v>0</v>
      </c>
      <c r="V14" s="53"/>
      <c r="W14" s="242">
        <v>0</v>
      </c>
      <c r="X14" s="53"/>
      <c r="Y14" s="242">
        <v>0</v>
      </c>
      <c r="Z14" s="53"/>
      <c r="AA14" s="242">
        <f t="shared" si="2"/>
        <v>0</v>
      </c>
      <c r="AB14" s="53"/>
      <c r="AC14" s="242">
        <f t="shared" si="3"/>
        <v>0</v>
      </c>
      <c r="AD14" s="53"/>
      <c r="AE14" s="242">
        <v>0</v>
      </c>
      <c r="AF14" s="53"/>
      <c r="AG14" s="242">
        <v>0</v>
      </c>
      <c r="AH14" s="53"/>
      <c r="AI14" s="242">
        <f t="shared" si="4"/>
        <v>0</v>
      </c>
      <c r="AJ14" s="53"/>
      <c r="AK14" s="242">
        <f t="shared" si="5"/>
        <v>0</v>
      </c>
      <c r="AL14" s="53"/>
      <c r="AM14" s="242">
        <f t="shared" si="6"/>
        <v>0</v>
      </c>
      <c r="AN14" s="53"/>
      <c r="AO14" s="242">
        <v>0</v>
      </c>
      <c r="AP14" s="53"/>
      <c r="AQ14" s="242">
        <f t="shared" si="7"/>
        <v>0</v>
      </c>
      <c r="AR14" s="53"/>
      <c r="AS14" s="242">
        <f t="shared" si="8"/>
        <v>0</v>
      </c>
      <c r="AT14" s="53"/>
      <c r="AU14" s="242">
        <f t="shared" si="9"/>
        <v>0</v>
      </c>
      <c r="AV14" s="53"/>
      <c r="AW14" s="242">
        <v>435.87</v>
      </c>
      <c r="AX14" s="53"/>
      <c r="AY14" s="242">
        <v>-435.87</v>
      </c>
      <c r="AZ14" s="53"/>
      <c r="BA14" s="242">
        <v>0</v>
      </c>
      <c r="BB14" s="53"/>
      <c r="BC14" s="242">
        <f t="shared" si="10"/>
        <v>0</v>
      </c>
      <c r="BD14" s="53"/>
      <c r="BE14" s="242">
        <f t="shared" si="11"/>
        <v>0</v>
      </c>
    </row>
    <row r="15" spans="1:57" ht="18" x14ac:dyDescent="0.25">
      <c r="A15" s="241"/>
      <c r="B15" s="61" t="s">
        <v>294</v>
      </c>
      <c r="C15" s="242">
        <v>0</v>
      </c>
      <c r="D15" s="53"/>
      <c r="E15" s="242">
        <v>0</v>
      </c>
      <c r="F15" s="53"/>
      <c r="G15" s="242">
        <v>0</v>
      </c>
      <c r="H15" s="53"/>
      <c r="I15" s="242">
        <v>0</v>
      </c>
      <c r="J15" s="53"/>
      <c r="K15" s="242">
        <f t="shared" si="0"/>
        <v>0</v>
      </c>
      <c r="L15" s="53"/>
      <c r="M15" s="242">
        <v>0</v>
      </c>
      <c r="N15" s="53"/>
      <c r="O15" s="242">
        <v>0</v>
      </c>
      <c r="P15" s="53"/>
      <c r="Q15" s="242">
        <f t="shared" si="1"/>
        <v>0</v>
      </c>
      <c r="R15" s="53"/>
      <c r="S15" s="242">
        <v>0</v>
      </c>
      <c r="T15" s="53"/>
      <c r="U15" s="242">
        <v>0</v>
      </c>
      <c r="V15" s="53"/>
      <c r="W15" s="242">
        <v>0</v>
      </c>
      <c r="X15" s="53"/>
      <c r="Y15" s="242">
        <v>0</v>
      </c>
      <c r="Z15" s="53"/>
      <c r="AA15" s="242">
        <f t="shared" si="2"/>
        <v>0</v>
      </c>
      <c r="AB15" s="53"/>
      <c r="AC15" s="242">
        <f t="shared" si="3"/>
        <v>0</v>
      </c>
      <c r="AD15" s="53"/>
      <c r="AE15" s="242">
        <v>0</v>
      </c>
      <c r="AF15" s="53"/>
      <c r="AG15" s="242">
        <v>0</v>
      </c>
      <c r="AH15" s="53"/>
      <c r="AI15" s="242">
        <f t="shared" si="4"/>
        <v>0</v>
      </c>
      <c r="AJ15" s="53"/>
      <c r="AK15" s="242">
        <f t="shared" si="5"/>
        <v>0</v>
      </c>
      <c r="AL15" s="53"/>
      <c r="AM15" s="242">
        <f t="shared" si="6"/>
        <v>0</v>
      </c>
      <c r="AN15" s="53"/>
      <c r="AO15" s="242">
        <v>0</v>
      </c>
      <c r="AP15" s="53"/>
      <c r="AQ15" s="242">
        <f t="shared" si="7"/>
        <v>0</v>
      </c>
      <c r="AR15" s="53"/>
      <c r="AS15" s="242">
        <f t="shared" si="8"/>
        <v>0</v>
      </c>
      <c r="AT15" s="53"/>
      <c r="AU15" s="242">
        <f t="shared" si="9"/>
        <v>0</v>
      </c>
      <c r="AV15" s="53"/>
      <c r="AW15" s="242">
        <v>0</v>
      </c>
      <c r="AX15" s="53"/>
      <c r="AY15" s="242">
        <v>0</v>
      </c>
      <c r="AZ15" s="53"/>
      <c r="BA15" s="242">
        <v>17.25</v>
      </c>
      <c r="BB15" s="53"/>
      <c r="BC15" s="242">
        <f t="shared" si="10"/>
        <v>17.25</v>
      </c>
      <c r="BD15" s="53"/>
      <c r="BE15" s="242">
        <f t="shared" si="11"/>
        <v>17.25</v>
      </c>
    </row>
    <row r="16" spans="1:57" ht="18" x14ac:dyDescent="0.25">
      <c r="A16" s="241"/>
      <c r="B16" s="61" t="s">
        <v>295</v>
      </c>
      <c r="C16" s="242">
        <v>0</v>
      </c>
      <c r="D16" s="53"/>
      <c r="E16" s="242">
        <v>0</v>
      </c>
      <c r="F16" s="53"/>
      <c r="G16" s="242">
        <v>0</v>
      </c>
      <c r="H16" s="53"/>
      <c r="I16" s="242">
        <v>0</v>
      </c>
      <c r="J16" s="53"/>
      <c r="K16" s="242">
        <f t="shared" si="0"/>
        <v>0</v>
      </c>
      <c r="L16" s="53"/>
      <c r="M16" s="242">
        <v>0</v>
      </c>
      <c r="N16" s="53"/>
      <c r="O16" s="242">
        <v>0</v>
      </c>
      <c r="P16" s="53"/>
      <c r="Q16" s="242">
        <f t="shared" si="1"/>
        <v>0</v>
      </c>
      <c r="R16" s="53"/>
      <c r="S16" s="242">
        <v>0</v>
      </c>
      <c r="T16" s="53"/>
      <c r="U16" s="242">
        <v>0</v>
      </c>
      <c r="V16" s="53"/>
      <c r="W16" s="242">
        <v>0</v>
      </c>
      <c r="X16" s="53"/>
      <c r="Y16" s="242">
        <v>0</v>
      </c>
      <c r="Z16" s="53"/>
      <c r="AA16" s="242">
        <f t="shared" si="2"/>
        <v>0</v>
      </c>
      <c r="AB16" s="53"/>
      <c r="AC16" s="242">
        <f t="shared" si="3"/>
        <v>0</v>
      </c>
      <c r="AD16" s="53"/>
      <c r="AE16" s="242">
        <v>0</v>
      </c>
      <c r="AF16" s="53"/>
      <c r="AG16" s="242">
        <v>0</v>
      </c>
      <c r="AH16" s="53"/>
      <c r="AI16" s="242">
        <f t="shared" si="4"/>
        <v>0</v>
      </c>
      <c r="AJ16" s="53"/>
      <c r="AK16" s="242">
        <f t="shared" si="5"/>
        <v>0</v>
      </c>
      <c r="AL16" s="53"/>
      <c r="AM16" s="242">
        <f t="shared" si="6"/>
        <v>0</v>
      </c>
      <c r="AN16" s="53"/>
      <c r="AO16" s="242">
        <v>0</v>
      </c>
      <c r="AP16" s="53"/>
      <c r="AQ16" s="242">
        <f t="shared" si="7"/>
        <v>0</v>
      </c>
      <c r="AR16" s="53"/>
      <c r="AS16" s="242">
        <f t="shared" si="8"/>
        <v>0</v>
      </c>
      <c r="AT16" s="53"/>
      <c r="AU16" s="242">
        <f t="shared" si="9"/>
        <v>0</v>
      </c>
      <c r="AV16" s="53"/>
      <c r="AW16" s="242">
        <v>0</v>
      </c>
      <c r="AX16" s="53"/>
      <c r="AY16" s="242">
        <v>0</v>
      </c>
      <c r="AZ16" s="53"/>
      <c r="BA16" s="242">
        <v>241.5</v>
      </c>
      <c r="BB16" s="53"/>
      <c r="BC16" s="242">
        <f t="shared" si="10"/>
        <v>241.5</v>
      </c>
      <c r="BD16" s="53"/>
      <c r="BE16" s="242">
        <f t="shared" si="11"/>
        <v>241.5</v>
      </c>
    </row>
    <row r="17" spans="1:57" ht="18" x14ac:dyDescent="0.25">
      <c r="A17" s="241"/>
      <c r="B17" s="61" t="s">
        <v>296</v>
      </c>
      <c r="C17" s="242">
        <v>0</v>
      </c>
      <c r="D17" s="53"/>
      <c r="E17" s="242">
        <v>0</v>
      </c>
      <c r="F17" s="53"/>
      <c r="G17" s="242">
        <v>0</v>
      </c>
      <c r="H17" s="53"/>
      <c r="I17" s="242">
        <v>0</v>
      </c>
      <c r="J17" s="53"/>
      <c r="K17" s="242">
        <f t="shared" si="0"/>
        <v>0</v>
      </c>
      <c r="L17" s="53"/>
      <c r="M17" s="242">
        <v>0</v>
      </c>
      <c r="N17" s="53"/>
      <c r="O17" s="242">
        <v>0</v>
      </c>
      <c r="P17" s="53"/>
      <c r="Q17" s="242">
        <f t="shared" si="1"/>
        <v>0</v>
      </c>
      <c r="R17" s="53"/>
      <c r="S17" s="242">
        <v>0</v>
      </c>
      <c r="T17" s="53"/>
      <c r="U17" s="242">
        <v>0</v>
      </c>
      <c r="V17" s="53"/>
      <c r="W17" s="242">
        <v>0</v>
      </c>
      <c r="X17" s="53"/>
      <c r="Y17" s="242">
        <v>0</v>
      </c>
      <c r="Z17" s="53"/>
      <c r="AA17" s="242">
        <f t="shared" si="2"/>
        <v>0</v>
      </c>
      <c r="AB17" s="53"/>
      <c r="AC17" s="242">
        <f t="shared" si="3"/>
        <v>0</v>
      </c>
      <c r="AD17" s="53"/>
      <c r="AE17" s="242">
        <v>0</v>
      </c>
      <c r="AF17" s="53"/>
      <c r="AG17" s="242">
        <v>1077.18</v>
      </c>
      <c r="AH17" s="53"/>
      <c r="AI17" s="242">
        <f t="shared" si="4"/>
        <v>1077.18</v>
      </c>
      <c r="AJ17" s="53"/>
      <c r="AK17" s="242">
        <f t="shared" si="5"/>
        <v>1077.18</v>
      </c>
      <c r="AL17" s="53"/>
      <c r="AM17" s="242">
        <f t="shared" si="6"/>
        <v>1077.18</v>
      </c>
      <c r="AN17" s="53"/>
      <c r="AO17" s="242">
        <v>0</v>
      </c>
      <c r="AP17" s="53"/>
      <c r="AQ17" s="242">
        <f t="shared" si="7"/>
        <v>0</v>
      </c>
      <c r="AR17" s="53"/>
      <c r="AS17" s="242">
        <f t="shared" si="8"/>
        <v>0</v>
      </c>
      <c r="AT17" s="53"/>
      <c r="AU17" s="242">
        <f t="shared" si="9"/>
        <v>0</v>
      </c>
      <c r="AV17" s="53"/>
      <c r="AW17" s="242">
        <v>4480</v>
      </c>
      <c r="AX17" s="53"/>
      <c r="AY17" s="242">
        <v>11953.08</v>
      </c>
      <c r="AZ17" s="53"/>
      <c r="BA17" s="242">
        <v>-1421.15</v>
      </c>
      <c r="BB17" s="53"/>
      <c r="BC17" s="242">
        <f t="shared" si="10"/>
        <v>15011.93</v>
      </c>
      <c r="BD17" s="53"/>
      <c r="BE17" s="242">
        <f t="shared" si="11"/>
        <v>15011.93</v>
      </c>
    </row>
    <row r="18" spans="1:57" ht="18" x14ac:dyDescent="0.25">
      <c r="A18" s="241"/>
      <c r="B18" s="61" t="s">
        <v>146</v>
      </c>
      <c r="C18" s="242">
        <v>0</v>
      </c>
      <c r="D18" s="53"/>
      <c r="E18" s="242">
        <v>0</v>
      </c>
      <c r="F18" s="53"/>
      <c r="G18" s="242">
        <v>0</v>
      </c>
      <c r="H18" s="53"/>
      <c r="I18" s="242">
        <v>0</v>
      </c>
      <c r="J18" s="53"/>
      <c r="K18" s="242">
        <f t="shared" si="0"/>
        <v>0</v>
      </c>
      <c r="L18" s="53"/>
      <c r="M18" s="242">
        <v>0</v>
      </c>
      <c r="N18" s="53"/>
      <c r="O18" s="242">
        <v>0</v>
      </c>
      <c r="P18" s="53"/>
      <c r="Q18" s="242">
        <f t="shared" si="1"/>
        <v>0</v>
      </c>
      <c r="R18" s="53"/>
      <c r="S18" s="242">
        <v>0</v>
      </c>
      <c r="T18" s="53"/>
      <c r="U18" s="242">
        <v>0</v>
      </c>
      <c r="V18" s="53"/>
      <c r="W18" s="242">
        <v>0</v>
      </c>
      <c r="X18" s="53"/>
      <c r="Y18" s="242">
        <v>0</v>
      </c>
      <c r="Z18" s="53"/>
      <c r="AA18" s="242">
        <f t="shared" si="2"/>
        <v>0</v>
      </c>
      <c r="AB18" s="53"/>
      <c r="AC18" s="242">
        <f t="shared" si="3"/>
        <v>0</v>
      </c>
      <c r="AD18" s="53"/>
      <c r="AE18" s="242">
        <v>0</v>
      </c>
      <c r="AF18" s="53"/>
      <c r="AG18" s="242">
        <v>0</v>
      </c>
      <c r="AH18" s="53"/>
      <c r="AI18" s="242">
        <f t="shared" si="4"/>
        <v>0</v>
      </c>
      <c r="AJ18" s="53"/>
      <c r="AK18" s="242">
        <f t="shared" si="5"/>
        <v>0</v>
      </c>
      <c r="AL18" s="53"/>
      <c r="AM18" s="242">
        <f t="shared" si="6"/>
        <v>0</v>
      </c>
      <c r="AN18" s="53"/>
      <c r="AO18" s="242">
        <v>0</v>
      </c>
      <c r="AP18" s="53"/>
      <c r="AQ18" s="242">
        <f t="shared" si="7"/>
        <v>0</v>
      </c>
      <c r="AR18" s="53"/>
      <c r="AS18" s="242">
        <f t="shared" si="8"/>
        <v>0</v>
      </c>
      <c r="AT18" s="53"/>
      <c r="AU18" s="242">
        <f t="shared" si="9"/>
        <v>0</v>
      </c>
      <c r="AV18" s="53"/>
      <c r="AW18" s="242">
        <v>28937.65</v>
      </c>
      <c r="AX18" s="53"/>
      <c r="AY18" s="242">
        <v>-18404.12</v>
      </c>
      <c r="AZ18" s="53"/>
      <c r="BA18" s="242">
        <v>1496.67</v>
      </c>
      <c r="BB18" s="53"/>
      <c r="BC18" s="242">
        <f t="shared" si="10"/>
        <v>12030.2</v>
      </c>
      <c r="BD18" s="53"/>
      <c r="BE18" s="242">
        <f t="shared" si="11"/>
        <v>12030.2</v>
      </c>
    </row>
    <row r="19" spans="1:57" ht="18" x14ac:dyDescent="0.25">
      <c r="A19" s="241"/>
      <c r="B19" s="61" t="s">
        <v>297</v>
      </c>
      <c r="C19" s="242">
        <v>0</v>
      </c>
      <c r="D19" s="53"/>
      <c r="E19" s="242">
        <v>0</v>
      </c>
      <c r="F19" s="53"/>
      <c r="G19" s="242">
        <v>0</v>
      </c>
      <c r="H19" s="53"/>
      <c r="I19" s="242">
        <v>2900</v>
      </c>
      <c r="J19" s="53"/>
      <c r="K19" s="242">
        <f t="shared" si="0"/>
        <v>2900</v>
      </c>
      <c r="L19" s="53"/>
      <c r="M19" s="242">
        <v>0</v>
      </c>
      <c r="N19" s="53"/>
      <c r="O19" s="242">
        <v>0</v>
      </c>
      <c r="P19" s="53"/>
      <c r="Q19" s="242">
        <f t="shared" si="1"/>
        <v>2900</v>
      </c>
      <c r="R19" s="53"/>
      <c r="S19" s="242">
        <v>0</v>
      </c>
      <c r="T19" s="53"/>
      <c r="U19" s="242">
        <v>0</v>
      </c>
      <c r="V19" s="53"/>
      <c r="W19" s="242">
        <v>0</v>
      </c>
      <c r="X19" s="53"/>
      <c r="Y19" s="242">
        <v>0</v>
      </c>
      <c r="Z19" s="53"/>
      <c r="AA19" s="242">
        <f t="shared" si="2"/>
        <v>0</v>
      </c>
      <c r="AB19" s="53"/>
      <c r="AC19" s="242">
        <f t="shared" si="3"/>
        <v>2900</v>
      </c>
      <c r="AD19" s="53"/>
      <c r="AE19" s="242">
        <v>0</v>
      </c>
      <c r="AF19" s="53"/>
      <c r="AG19" s="242">
        <v>0</v>
      </c>
      <c r="AH19" s="53"/>
      <c r="AI19" s="242">
        <f t="shared" si="4"/>
        <v>0</v>
      </c>
      <c r="AJ19" s="53"/>
      <c r="AK19" s="242">
        <f t="shared" si="5"/>
        <v>0</v>
      </c>
      <c r="AL19" s="53"/>
      <c r="AM19" s="242">
        <f t="shared" si="6"/>
        <v>2900</v>
      </c>
      <c r="AN19" s="53"/>
      <c r="AO19" s="242">
        <v>0</v>
      </c>
      <c r="AP19" s="53"/>
      <c r="AQ19" s="242">
        <f t="shared" si="7"/>
        <v>0</v>
      </c>
      <c r="AR19" s="53"/>
      <c r="AS19" s="242">
        <f t="shared" si="8"/>
        <v>0</v>
      </c>
      <c r="AT19" s="53"/>
      <c r="AU19" s="242">
        <f t="shared" si="9"/>
        <v>0</v>
      </c>
      <c r="AV19" s="53"/>
      <c r="AW19" s="242">
        <v>0</v>
      </c>
      <c r="AX19" s="53"/>
      <c r="AY19" s="242">
        <v>0</v>
      </c>
      <c r="AZ19" s="53"/>
      <c r="BA19" s="242">
        <v>0</v>
      </c>
      <c r="BB19" s="53"/>
      <c r="BC19" s="242">
        <f t="shared" si="10"/>
        <v>0</v>
      </c>
      <c r="BD19" s="53"/>
      <c r="BE19" s="242">
        <f t="shared" si="11"/>
        <v>0</v>
      </c>
    </row>
    <row r="20" spans="1:57" ht="18" x14ac:dyDescent="0.25">
      <c r="A20" s="241"/>
      <c r="B20" s="61" t="s">
        <v>298</v>
      </c>
      <c r="C20" s="242">
        <v>0</v>
      </c>
      <c r="D20" s="53"/>
      <c r="E20" s="242">
        <v>0</v>
      </c>
      <c r="F20" s="53"/>
      <c r="G20" s="242">
        <v>0</v>
      </c>
      <c r="H20" s="53"/>
      <c r="I20" s="242">
        <v>0</v>
      </c>
      <c r="J20" s="53"/>
      <c r="K20" s="242">
        <f t="shared" si="0"/>
        <v>0</v>
      </c>
      <c r="L20" s="53"/>
      <c r="M20" s="242">
        <v>0</v>
      </c>
      <c r="N20" s="53"/>
      <c r="O20" s="242">
        <v>0</v>
      </c>
      <c r="P20" s="53"/>
      <c r="Q20" s="242">
        <f t="shared" si="1"/>
        <v>0</v>
      </c>
      <c r="R20" s="53"/>
      <c r="S20" s="242">
        <v>0</v>
      </c>
      <c r="T20" s="53"/>
      <c r="U20" s="242">
        <v>0</v>
      </c>
      <c r="V20" s="53"/>
      <c r="W20" s="242">
        <v>0</v>
      </c>
      <c r="X20" s="53"/>
      <c r="Y20" s="242">
        <v>0</v>
      </c>
      <c r="Z20" s="53"/>
      <c r="AA20" s="242">
        <f t="shared" si="2"/>
        <v>0</v>
      </c>
      <c r="AB20" s="53"/>
      <c r="AC20" s="242">
        <f t="shared" si="3"/>
        <v>0</v>
      </c>
      <c r="AD20" s="53"/>
      <c r="AE20" s="242">
        <v>0</v>
      </c>
      <c r="AF20" s="53"/>
      <c r="AG20" s="242">
        <v>0</v>
      </c>
      <c r="AH20" s="53"/>
      <c r="AI20" s="242">
        <f t="shared" si="4"/>
        <v>0</v>
      </c>
      <c r="AJ20" s="53"/>
      <c r="AK20" s="242">
        <f t="shared" si="5"/>
        <v>0</v>
      </c>
      <c r="AL20" s="53"/>
      <c r="AM20" s="242">
        <f t="shared" si="6"/>
        <v>0</v>
      </c>
      <c r="AN20" s="53"/>
      <c r="AO20" s="242">
        <v>0</v>
      </c>
      <c r="AP20" s="53"/>
      <c r="AQ20" s="242">
        <f t="shared" si="7"/>
        <v>0</v>
      </c>
      <c r="AR20" s="53"/>
      <c r="AS20" s="242">
        <f t="shared" si="8"/>
        <v>0</v>
      </c>
      <c r="AT20" s="53"/>
      <c r="AU20" s="242">
        <f t="shared" si="9"/>
        <v>0</v>
      </c>
      <c r="AV20" s="53"/>
      <c r="AW20" s="242">
        <v>0</v>
      </c>
      <c r="AX20" s="53"/>
      <c r="AY20" s="242">
        <v>362.83</v>
      </c>
      <c r="AZ20" s="53"/>
      <c r="BA20" s="242">
        <v>0</v>
      </c>
      <c r="BB20" s="53"/>
      <c r="BC20" s="242">
        <f t="shared" si="10"/>
        <v>362.83</v>
      </c>
      <c r="BD20" s="53"/>
      <c r="BE20" s="242">
        <f t="shared" si="11"/>
        <v>362.83</v>
      </c>
    </row>
    <row r="21" spans="1:57" ht="18" x14ac:dyDescent="0.25">
      <c r="A21" s="241"/>
      <c r="B21" s="61" t="s">
        <v>236</v>
      </c>
      <c r="C21" s="242">
        <v>0</v>
      </c>
      <c r="D21" s="53"/>
      <c r="E21" s="242">
        <v>0</v>
      </c>
      <c r="F21" s="53"/>
      <c r="G21" s="242">
        <v>0</v>
      </c>
      <c r="H21" s="53"/>
      <c r="I21" s="242">
        <v>0</v>
      </c>
      <c r="J21" s="53"/>
      <c r="K21" s="242">
        <f t="shared" si="0"/>
        <v>0</v>
      </c>
      <c r="L21" s="53"/>
      <c r="M21" s="242">
        <v>0</v>
      </c>
      <c r="N21" s="53"/>
      <c r="O21" s="242">
        <v>0</v>
      </c>
      <c r="P21" s="53"/>
      <c r="Q21" s="242">
        <f t="shared" si="1"/>
        <v>0</v>
      </c>
      <c r="R21" s="53"/>
      <c r="S21" s="242">
        <v>0</v>
      </c>
      <c r="T21" s="53"/>
      <c r="U21" s="242">
        <v>0</v>
      </c>
      <c r="V21" s="53"/>
      <c r="W21" s="242">
        <v>0</v>
      </c>
      <c r="X21" s="53"/>
      <c r="Y21" s="242">
        <v>0</v>
      </c>
      <c r="Z21" s="53"/>
      <c r="AA21" s="242">
        <f t="shared" si="2"/>
        <v>0</v>
      </c>
      <c r="AB21" s="53"/>
      <c r="AC21" s="242">
        <f t="shared" si="3"/>
        <v>0</v>
      </c>
      <c r="AD21" s="53"/>
      <c r="AE21" s="242">
        <v>0</v>
      </c>
      <c r="AF21" s="53"/>
      <c r="AG21" s="242">
        <v>0</v>
      </c>
      <c r="AH21" s="53"/>
      <c r="AI21" s="242">
        <f t="shared" si="4"/>
        <v>0</v>
      </c>
      <c r="AJ21" s="53"/>
      <c r="AK21" s="242">
        <f t="shared" si="5"/>
        <v>0</v>
      </c>
      <c r="AL21" s="53"/>
      <c r="AM21" s="242">
        <f t="shared" si="6"/>
        <v>0</v>
      </c>
      <c r="AN21" s="53"/>
      <c r="AO21" s="242">
        <v>0</v>
      </c>
      <c r="AP21" s="53"/>
      <c r="AQ21" s="242">
        <f t="shared" si="7"/>
        <v>0</v>
      </c>
      <c r="AR21" s="53"/>
      <c r="AS21" s="242">
        <f t="shared" si="8"/>
        <v>0</v>
      </c>
      <c r="AT21" s="53"/>
      <c r="AU21" s="242">
        <f t="shared" si="9"/>
        <v>0</v>
      </c>
      <c r="AV21" s="53"/>
      <c r="AW21" s="242">
        <v>18356.05</v>
      </c>
      <c r="AX21" s="53"/>
      <c r="AY21" s="242">
        <v>-15849.63</v>
      </c>
      <c r="AZ21" s="53"/>
      <c r="BA21" s="242">
        <v>329.43</v>
      </c>
      <c r="BB21" s="53"/>
      <c r="BC21" s="242">
        <f t="shared" si="10"/>
        <v>2835.85</v>
      </c>
      <c r="BD21" s="53"/>
      <c r="BE21" s="242">
        <f t="shared" si="11"/>
        <v>2835.85</v>
      </c>
    </row>
    <row r="22" spans="1:57" ht="18" x14ac:dyDescent="0.25">
      <c r="A22" s="241"/>
      <c r="B22" s="61" t="s">
        <v>82</v>
      </c>
      <c r="C22" s="242">
        <v>0</v>
      </c>
      <c r="D22" s="53"/>
      <c r="E22" s="242">
        <v>0</v>
      </c>
      <c r="F22" s="53"/>
      <c r="G22" s="242">
        <v>0</v>
      </c>
      <c r="H22" s="53"/>
      <c r="I22" s="242">
        <v>0</v>
      </c>
      <c r="J22" s="53"/>
      <c r="K22" s="242">
        <f t="shared" si="0"/>
        <v>0</v>
      </c>
      <c r="L22" s="53"/>
      <c r="M22" s="242">
        <v>0</v>
      </c>
      <c r="N22" s="53"/>
      <c r="O22" s="242">
        <v>0</v>
      </c>
      <c r="P22" s="53"/>
      <c r="Q22" s="242">
        <f t="shared" si="1"/>
        <v>0</v>
      </c>
      <c r="R22" s="53"/>
      <c r="S22" s="242">
        <v>0</v>
      </c>
      <c r="T22" s="53"/>
      <c r="U22" s="242">
        <v>0</v>
      </c>
      <c r="V22" s="53"/>
      <c r="W22" s="242">
        <v>0</v>
      </c>
      <c r="X22" s="53"/>
      <c r="Y22" s="242">
        <v>0</v>
      </c>
      <c r="Z22" s="53"/>
      <c r="AA22" s="242">
        <f t="shared" si="2"/>
        <v>0</v>
      </c>
      <c r="AB22" s="53"/>
      <c r="AC22" s="242">
        <f t="shared" si="3"/>
        <v>0</v>
      </c>
      <c r="AD22" s="53"/>
      <c r="AE22" s="242">
        <v>0</v>
      </c>
      <c r="AF22" s="53"/>
      <c r="AG22" s="242">
        <v>0</v>
      </c>
      <c r="AH22" s="53"/>
      <c r="AI22" s="242">
        <f t="shared" si="4"/>
        <v>0</v>
      </c>
      <c r="AJ22" s="53"/>
      <c r="AK22" s="242">
        <f t="shared" si="5"/>
        <v>0</v>
      </c>
      <c r="AL22" s="53"/>
      <c r="AM22" s="242">
        <f t="shared" si="6"/>
        <v>0</v>
      </c>
      <c r="AN22" s="53"/>
      <c r="AO22" s="242">
        <v>0</v>
      </c>
      <c r="AP22" s="53"/>
      <c r="AQ22" s="242">
        <f t="shared" si="7"/>
        <v>0</v>
      </c>
      <c r="AR22" s="53"/>
      <c r="AS22" s="242">
        <f t="shared" si="8"/>
        <v>0</v>
      </c>
      <c r="AT22" s="53"/>
      <c r="AU22" s="242">
        <f t="shared" si="9"/>
        <v>0</v>
      </c>
      <c r="AV22" s="53"/>
      <c r="AW22" s="242">
        <v>18274</v>
      </c>
      <c r="AX22" s="53"/>
      <c r="AY22" s="242">
        <v>-3359.04</v>
      </c>
      <c r="AZ22" s="53"/>
      <c r="BA22" s="242">
        <v>0</v>
      </c>
      <c r="BB22" s="53"/>
      <c r="BC22" s="242">
        <f t="shared" si="10"/>
        <v>14914.96</v>
      </c>
      <c r="BD22" s="53"/>
      <c r="BE22" s="242">
        <f t="shared" si="11"/>
        <v>14914.96</v>
      </c>
    </row>
    <row r="23" spans="1:57" ht="18" x14ac:dyDescent="0.25">
      <c r="A23" s="241"/>
      <c r="B23" s="61" t="s">
        <v>179</v>
      </c>
      <c r="C23" s="242">
        <v>0</v>
      </c>
      <c r="D23" s="53"/>
      <c r="E23" s="242">
        <v>0</v>
      </c>
      <c r="F23" s="53"/>
      <c r="G23" s="242">
        <v>0</v>
      </c>
      <c r="H23" s="53"/>
      <c r="I23" s="242">
        <v>0</v>
      </c>
      <c r="J23" s="53"/>
      <c r="K23" s="242">
        <f t="shared" si="0"/>
        <v>0</v>
      </c>
      <c r="L23" s="53"/>
      <c r="M23" s="242">
        <v>0</v>
      </c>
      <c r="N23" s="53"/>
      <c r="O23" s="242">
        <v>0</v>
      </c>
      <c r="P23" s="53"/>
      <c r="Q23" s="242">
        <f t="shared" si="1"/>
        <v>0</v>
      </c>
      <c r="R23" s="53"/>
      <c r="S23" s="242">
        <v>-10590.97</v>
      </c>
      <c r="T23" s="53"/>
      <c r="U23" s="242">
        <v>0</v>
      </c>
      <c r="V23" s="53"/>
      <c r="W23" s="242">
        <v>0</v>
      </c>
      <c r="X23" s="53"/>
      <c r="Y23" s="242">
        <v>0</v>
      </c>
      <c r="Z23" s="53"/>
      <c r="AA23" s="242">
        <f t="shared" si="2"/>
        <v>-10590.97</v>
      </c>
      <c r="AB23" s="53"/>
      <c r="AC23" s="242">
        <f t="shared" si="3"/>
        <v>-10590.97</v>
      </c>
      <c r="AD23" s="53"/>
      <c r="AE23" s="242">
        <v>-2350</v>
      </c>
      <c r="AF23" s="53"/>
      <c r="AG23" s="242">
        <v>0</v>
      </c>
      <c r="AH23" s="53"/>
      <c r="AI23" s="242">
        <f t="shared" si="4"/>
        <v>-2350</v>
      </c>
      <c r="AJ23" s="53"/>
      <c r="AK23" s="242">
        <f t="shared" si="5"/>
        <v>-2350</v>
      </c>
      <c r="AL23" s="53"/>
      <c r="AM23" s="242">
        <f t="shared" si="6"/>
        <v>-12940.97</v>
      </c>
      <c r="AN23" s="53"/>
      <c r="AO23" s="242">
        <v>0</v>
      </c>
      <c r="AP23" s="53"/>
      <c r="AQ23" s="242">
        <f t="shared" si="7"/>
        <v>0</v>
      </c>
      <c r="AR23" s="53"/>
      <c r="AS23" s="242">
        <f t="shared" si="8"/>
        <v>0</v>
      </c>
      <c r="AT23" s="53"/>
      <c r="AU23" s="242">
        <f t="shared" si="9"/>
        <v>0</v>
      </c>
      <c r="AV23" s="53"/>
      <c r="AW23" s="242">
        <v>0</v>
      </c>
      <c r="AX23" s="53"/>
      <c r="AY23" s="242">
        <v>0</v>
      </c>
      <c r="AZ23" s="53"/>
      <c r="BA23" s="242">
        <v>724.5</v>
      </c>
      <c r="BB23" s="53"/>
      <c r="BC23" s="242">
        <f t="shared" si="10"/>
        <v>724.5</v>
      </c>
      <c r="BD23" s="53"/>
      <c r="BE23" s="242">
        <f t="shared" si="11"/>
        <v>724.5</v>
      </c>
    </row>
    <row r="24" spans="1:57" ht="18" x14ac:dyDescent="0.25">
      <c r="A24" s="241"/>
      <c r="B24" s="61" t="s">
        <v>299</v>
      </c>
      <c r="C24" s="242">
        <v>0</v>
      </c>
      <c r="D24" s="53"/>
      <c r="E24" s="242">
        <v>0</v>
      </c>
      <c r="F24" s="53"/>
      <c r="G24" s="242">
        <v>0</v>
      </c>
      <c r="H24" s="53"/>
      <c r="I24" s="242">
        <v>0</v>
      </c>
      <c r="J24" s="53"/>
      <c r="K24" s="242">
        <f t="shared" si="0"/>
        <v>0</v>
      </c>
      <c r="L24" s="53"/>
      <c r="M24" s="242">
        <v>0</v>
      </c>
      <c r="N24" s="53"/>
      <c r="O24" s="242">
        <v>0</v>
      </c>
      <c r="P24" s="53"/>
      <c r="Q24" s="242">
        <f t="shared" si="1"/>
        <v>0</v>
      </c>
      <c r="R24" s="53"/>
      <c r="S24" s="242">
        <v>0</v>
      </c>
      <c r="T24" s="53"/>
      <c r="U24" s="242">
        <v>0</v>
      </c>
      <c r="V24" s="53"/>
      <c r="W24" s="242">
        <v>0</v>
      </c>
      <c r="X24" s="53"/>
      <c r="Y24" s="242">
        <v>0</v>
      </c>
      <c r="Z24" s="53"/>
      <c r="AA24" s="242">
        <f t="shared" si="2"/>
        <v>0</v>
      </c>
      <c r="AB24" s="53"/>
      <c r="AC24" s="242">
        <f t="shared" si="3"/>
        <v>0</v>
      </c>
      <c r="AD24" s="53"/>
      <c r="AE24" s="242">
        <v>0</v>
      </c>
      <c r="AF24" s="53"/>
      <c r="AG24" s="242">
        <v>0</v>
      </c>
      <c r="AH24" s="53"/>
      <c r="AI24" s="242">
        <f t="shared" si="4"/>
        <v>0</v>
      </c>
      <c r="AJ24" s="53"/>
      <c r="AK24" s="242">
        <f t="shared" si="5"/>
        <v>0</v>
      </c>
      <c r="AL24" s="53"/>
      <c r="AM24" s="242">
        <f t="shared" si="6"/>
        <v>0</v>
      </c>
      <c r="AN24" s="53"/>
      <c r="AO24" s="242">
        <v>0</v>
      </c>
      <c r="AP24" s="53"/>
      <c r="AQ24" s="242">
        <f t="shared" si="7"/>
        <v>0</v>
      </c>
      <c r="AR24" s="53"/>
      <c r="AS24" s="242">
        <f t="shared" si="8"/>
        <v>0</v>
      </c>
      <c r="AT24" s="53"/>
      <c r="AU24" s="242">
        <f t="shared" si="9"/>
        <v>0</v>
      </c>
      <c r="AV24" s="53"/>
      <c r="AW24" s="242">
        <v>0</v>
      </c>
      <c r="AX24" s="53"/>
      <c r="AY24" s="242">
        <v>1176.0999999999999</v>
      </c>
      <c r="AZ24" s="53"/>
      <c r="BA24" s="242">
        <v>1038.22</v>
      </c>
      <c r="BB24" s="53"/>
      <c r="BC24" s="242">
        <f t="shared" si="10"/>
        <v>2214.3200000000002</v>
      </c>
      <c r="BD24" s="53"/>
      <c r="BE24" s="242">
        <f t="shared" si="11"/>
        <v>2214.3200000000002</v>
      </c>
    </row>
    <row r="25" spans="1:57" ht="18" x14ac:dyDescent="0.25">
      <c r="A25" s="241"/>
      <c r="B25" s="61" t="s">
        <v>300</v>
      </c>
      <c r="C25" s="242">
        <v>0</v>
      </c>
      <c r="D25" s="53"/>
      <c r="E25" s="242">
        <v>0</v>
      </c>
      <c r="F25" s="53"/>
      <c r="G25" s="242">
        <v>0</v>
      </c>
      <c r="H25" s="53"/>
      <c r="I25" s="242">
        <v>0</v>
      </c>
      <c r="J25" s="53"/>
      <c r="K25" s="242">
        <f t="shared" si="0"/>
        <v>0</v>
      </c>
      <c r="L25" s="53"/>
      <c r="M25" s="242">
        <v>0</v>
      </c>
      <c r="N25" s="53"/>
      <c r="O25" s="242">
        <v>0</v>
      </c>
      <c r="P25" s="53"/>
      <c r="Q25" s="242">
        <f t="shared" si="1"/>
        <v>0</v>
      </c>
      <c r="R25" s="53"/>
      <c r="S25" s="242">
        <v>0</v>
      </c>
      <c r="T25" s="53"/>
      <c r="U25" s="242">
        <v>0</v>
      </c>
      <c r="V25" s="53"/>
      <c r="W25" s="242">
        <v>0</v>
      </c>
      <c r="X25" s="53"/>
      <c r="Y25" s="242">
        <v>0</v>
      </c>
      <c r="Z25" s="53"/>
      <c r="AA25" s="242">
        <f t="shared" si="2"/>
        <v>0</v>
      </c>
      <c r="AB25" s="53"/>
      <c r="AC25" s="242">
        <f t="shared" si="3"/>
        <v>0</v>
      </c>
      <c r="AD25" s="53"/>
      <c r="AE25" s="242">
        <v>0</v>
      </c>
      <c r="AF25" s="53"/>
      <c r="AG25" s="242">
        <v>0</v>
      </c>
      <c r="AH25" s="53"/>
      <c r="AI25" s="242">
        <f t="shared" si="4"/>
        <v>0</v>
      </c>
      <c r="AJ25" s="53"/>
      <c r="AK25" s="242">
        <f t="shared" si="5"/>
        <v>0</v>
      </c>
      <c r="AL25" s="53"/>
      <c r="AM25" s="242">
        <f t="shared" si="6"/>
        <v>0</v>
      </c>
      <c r="AN25" s="53"/>
      <c r="AO25" s="242">
        <v>0</v>
      </c>
      <c r="AP25" s="53"/>
      <c r="AQ25" s="242">
        <f t="shared" si="7"/>
        <v>0</v>
      </c>
      <c r="AR25" s="53"/>
      <c r="AS25" s="242">
        <f t="shared" si="8"/>
        <v>0</v>
      </c>
      <c r="AT25" s="53"/>
      <c r="AU25" s="242">
        <f t="shared" si="9"/>
        <v>0</v>
      </c>
      <c r="AV25" s="53"/>
      <c r="AW25" s="242">
        <v>0</v>
      </c>
      <c r="AX25" s="53"/>
      <c r="AY25" s="242">
        <v>3000</v>
      </c>
      <c r="AZ25" s="53"/>
      <c r="BA25" s="242">
        <v>0</v>
      </c>
      <c r="BB25" s="53"/>
      <c r="BC25" s="242">
        <f t="shared" si="10"/>
        <v>3000</v>
      </c>
      <c r="BD25" s="53"/>
      <c r="BE25" s="242">
        <f t="shared" si="11"/>
        <v>3000</v>
      </c>
    </row>
    <row r="26" spans="1:57" ht="18" x14ac:dyDescent="0.25">
      <c r="A26" s="241"/>
      <c r="B26" s="61" t="s">
        <v>131</v>
      </c>
      <c r="C26" s="242">
        <v>0</v>
      </c>
      <c r="D26" s="53"/>
      <c r="E26" s="242">
        <v>0</v>
      </c>
      <c r="F26" s="53"/>
      <c r="G26" s="242">
        <v>0</v>
      </c>
      <c r="H26" s="53"/>
      <c r="I26" s="242">
        <v>0</v>
      </c>
      <c r="J26" s="53"/>
      <c r="K26" s="242">
        <f t="shared" si="0"/>
        <v>0</v>
      </c>
      <c r="L26" s="53"/>
      <c r="M26" s="242">
        <v>0</v>
      </c>
      <c r="N26" s="53"/>
      <c r="O26" s="242">
        <v>0</v>
      </c>
      <c r="P26" s="53"/>
      <c r="Q26" s="242">
        <f t="shared" si="1"/>
        <v>0</v>
      </c>
      <c r="R26" s="53"/>
      <c r="S26" s="242">
        <v>0</v>
      </c>
      <c r="T26" s="53"/>
      <c r="U26" s="242">
        <v>0</v>
      </c>
      <c r="V26" s="53"/>
      <c r="W26" s="242">
        <v>0</v>
      </c>
      <c r="X26" s="53"/>
      <c r="Y26" s="242">
        <v>0</v>
      </c>
      <c r="Z26" s="53"/>
      <c r="AA26" s="242">
        <f t="shared" si="2"/>
        <v>0</v>
      </c>
      <c r="AB26" s="53"/>
      <c r="AC26" s="242">
        <f t="shared" si="3"/>
        <v>0</v>
      </c>
      <c r="AD26" s="53"/>
      <c r="AE26" s="242">
        <v>0</v>
      </c>
      <c r="AF26" s="53"/>
      <c r="AG26" s="242">
        <v>0</v>
      </c>
      <c r="AH26" s="53"/>
      <c r="AI26" s="242">
        <f t="shared" si="4"/>
        <v>0</v>
      </c>
      <c r="AJ26" s="53"/>
      <c r="AK26" s="242">
        <f t="shared" si="5"/>
        <v>0</v>
      </c>
      <c r="AL26" s="53"/>
      <c r="AM26" s="242">
        <f t="shared" si="6"/>
        <v>0</v>
      </c>
      <c r="AN26" s="53"/>
      <c r="AO26" s="242">
        <v>0</v>
      </c>
      <c r="AP26" s="53"/>
      <c r="AQ26" s="242">
        <f t="shared" si="7"/>
        <v>0</v>
      </c>
      <c r="AR26" s="53"/>
      <c r="AS26" s="242">
        <f t="shared" si="8"/>
        <v>0</v>
      </c>
      <c r="AT26" s="53"/>
      <c r="AU26" s="242">
        <f t="shared" si="9"/>
        <v>0</v>
      </c>
      <c r="AV26" s="53"/>
      <c r="AW26" s="242">
        <v>6406</v>
      </c>
      <c r="AX26" s="53"/>
      <c r="AY26" s="242">
        <v>-1802.07</v>
      </c>
      <c r="AZ26" s="53"/>
      <c r="BA26" s="242">
        <v>0</v>
      </c>
      <c r="BB26" s="53"/>
      <c r="BC26" s="242">
        <f t="shared" si="10"/>
        <v>4603.93</v>
      </c>
      <c r="BD26" s="53"/>
      <c r="BE26" s="242">
        <f t="shared" si="11"/>
        <v>4603.93</v>
      </c>
    </row>
    <row r="27" spans="1:57" thickBot="1" x14ac:dyDescent="0.3">
      <c r="A27" s="241"/>
      <c r="B27" s="61" t="s">
        <v>301</v>
      </c>
      <c r="C27" s="242">
        <v>115226.42</v>
      </c>
      <c r="D27" s="53"/>
      <c r="E27" s="242">
        <v>78978.19</v>
      </c>
      <c r="F27" s="53"/>
      <c r="G27" s="242">
        <v>-12695.79</v>
      </c>
      <c r="H27" s="53"/>
      <c r="I27" s="242">
        <v>10025.23</v>
      </c>
      <c r="J27" s="53"/>
      <c r="K27" s="242">
        <f t="shared" si="0"/>
        <v>-2670.56</v>
      </c>
      <c r="L27" s="53"/>
      <c r="M27" s="242">
        <v>7444.62</v>
      </c>
      <c r="N27" s="53"/>
      <c r="O27" s="242">
        <v>-20.14</v>
      </c>
      <c r="P27" s="53"/>
      <c r="Q27" s="242">
        <f t="shared" si="1"/>
        <v>198958.53</v>
      </c>
      <c r="R27" s="53"/>
      <c r="S27" s="242">
        <v>0</v>
      </c>
      <c r="T27" s="53"/>
      <c r="U27" s="242">
        <v>-1</v>
      </c>
      <c r="V27" s="53"/>
      <c r="W27" s="242">
        <v>4000</v>
      </c>
      <c r="X27" s="53"/>
      <c r="Y27" s="242">
        <v>-2000</v>
      </c>
      <c r="Z27" s="53"/>
      <c r="AA27" s="242">
        <f t="shared" si="2"/>
        <v>1999</v>
      </c>
      <c r="AB27" s="53"/>
      <c r="AC27" s="242">
        <f t="shared" si="3"/>
        <v>200957.53</v>
      </c>
      <c r="AD27" s="53"/>
      <c r="AE27" s="242">
        <v>0</v>
      </c>
      <c r="AF27" s="53"/>
      <c r="AG27" s="242">
        <v>0</v>
      </c>
      <c r="AH27" s="53"/>
      <c r="AI27" s="242">
        <f t="shared" si="4"/>
        <v>0</v>
      </c>
      <c r="AJ27" s="53"/>
      <c r="AK27" s="242">
        <f t="shared" si="5"/>
        <v>0</v>
      </c>
      <c r="AL27" s="53"/>
      <c r="AM27" s="242">
        <f t="shared" si="6"/>
        <v>200957.53</v>
      </c>
      <c r="AN27" s="53"/>
      <c r="AO27" s="242">
        <v>0</v>
      </c>
      <c r="AP27" s="53"/>
      <c r="AQ27" s="242">
        <f t="shared" si="7"/>
        <v>0</v>
      </c>
      <c r="AR27" s="53"/>
      <c r="AS27" s="242">
        <f t="shared" si="8"/>
        <v>0</v>
      </c>
      <c r="AT27" s="53"/>
      <c r="AU27" s="242">
        <f t="shared" si="9"/>
        <v>0</v>
      </c>
      <c r="AV27" s="53"/>
      <c r="AW27" s="242">
        <v>1098.79</v>
      </c>
      <c r="AX27" s="53"/>
      <c r="AY27" s="242">
        <v>0</v>
      </c>
      <c r="AZ27" s="53"/>
      <c r="BA27" s="242">
        <v>-21.72</v>
      </c>
      <c r="BB27" s="53"/>
      <c r="BC27" s="242">
        <f t="shared" si="10"/>
        <v>1077.07</v>
      </c>
      <c r="BD27" s="53"/>
      <c r="BE27" s="242">
        <f t="shared" si="11"/>
        <v>1077.07</v>
      </c>
    </row>
    <row r="28" spans="1:57" s="244" customFormat="1" thickBot="1" x14ac:dyDescent="0.3">
      <c r="A28" s="241" t="s">
        <v>302</v>
      </c>
      <c r="B28" s="61"/>
      <c r="C28" s="243">
        <f>ROUND(SUM(C3:C27),5)</f>
        <v>115338.33</v>
      </c>
      <c r="D28" s="61"/>
      <c r="E28" s="243">
        <f>ROUND(SUM(E3:E27),5)</f>
        <v>0</v>
      </c>
      <c r="F28" s="61"/>
      <c r="G28" s="243">
        <f>ROUND(SUM(G3:G27),5)</f>
        <v>1486</v>
      </c>
      <c r="H28" s="61"/>
      <c r="I28" s="243">
        <f>ROUND(SUM(I3:I27),5)</f>
        <v>47904.11</v>
      </c>
      <c r="J28" s="61"/>
      <c r="K28" s="243">
        <f t="shared" si="0"/>
        <v>49390.11</v>
      </c>
      <c r="L28" s="61"/>
      <c r="M28" s="243">
        <f>ROUND(SUM(M3:M27),5)</f>
        <v>12632.07</v>
      </c>
      <c r="N28" s="61"/>
      <c r="O28" s="243">
        <f>ROUND(SUM(O3:O27),5)</f>
        <v>0</v>
      </c>
      <c r="P28" s="61"/>
      <c r="Q28" s="243">
        <f t="shared" si="1"/>
        <v>177360.51</v>
      </c>
      <c r="R28" s="61"/>
      <c r="S28" s="243">
        <f>ROUND(SUM(S3:S27),5)</f>
        <v>0</v>
      </c>
      <c r="T28" s="61"/>
      <c r="U28" s="243">
        <f>ROUND(SUM(U3:U27),5)</f>
        <v>0</v>
      </c>
      <c r="V28" s="61"/>
      <c r="W28" s="243">
        <f>ROUND(SUM(W3:W27),5)</f>
        <v>0</v>
      </c>
      <c r="X28" s="61"/>
      <c r="Y28" s="243">
        <f>ROUND(SUM(Y3:Y27),5)</f>
        <v>0</v>
      </c>
      <c r="Z28" s="61"/>
      <c r="AA28" s="243">
        <f t="shared" si="2"/>
        <v>0</v>
      </c>
      <c r="AB28" s="61"/>
      <c r="AC28" s="243">
        <f t="shared" si="3"/>
        <v>177360.51</v>
      </c>
      <c r="AD28" s="61"/>
      <c r="AE28" s="243">
        <f>ROUND(SUM(AE3:AE27),5)</f>
        <v>0</v>
      </c>
      <c r="AF28" s="61"/>
      <c r="AG28" s="243">
        <f>ROUND(SUM(AG3:AG27),5)</f>
        <v>0</v>
      </c>
      <c r="AH28" s="61"/>
      <c r="AI28" s="243">
        <f t="shared" si="4"/>
        <v>0</v>
      </c>
      <c r="AJ28" s="61"/>
      <c r="AK28" s="243">
        <f t="shared" si="5"/>
        <v>0</v>
      </c>
      <c r="AL28" s="61"/>
      <c r="AM28" s="243">
        <f t="shared" si="6"/>
        <v>177360.51</v>
      </c>
      <c r="AN28" s="61"/>
      <c r="AO28" s="243">
        <f>ROUND(SUM(AO3:AO27),5)</f>
        <v>1498.9</v>
      </c>
      <c r="AP28" s="61"/>
      <c r="AQ28" s="243">
        <f t="shared" si="7"/>
        <v>1498.9</v>
      </c>
      <c r="AR28" s="61"/>
      <c r="AS28" s="243">
        <f t="shared" si="8"/>
        <v>1498.9</v>
      </c>
      <c r="AT28" s="61"/>
      <c r="AU28" s="243">
        <f t="shared" si="9"/>
        <v>1498.9</v>
      </c>
      <c r="AV28" s="61"/>
      <c r="AW28" s="243">
        <f>ROUND(SUM(AW3:AW27),5)</f>
        <v>164891.91</v>
      </c>
      <c r="AX28" s="61"/>
      <c r="AY28" s="243">
        <f>ROUND(SUM(AY3:AY27),5)</f>
        <v>2980.41</v>
      </c>
      <c r="AZ28" s="61"/>
      <c r="BA28" s="243">
        <f>ROUND(SUM(BA3:BA27),5)</f>
        <v>7989.29</v>
      </c>
      <c r="BB28" s="61"/>
      <c r="BC28" s="243">
        <f t="shared" si="10"/>
        <v>175861.61</v>
      </c>
      <c r="BD28" s="61"/>
      <c r="BE28" s="243">
        <f t="shared" si="11"/>
        <v>177360.51</v>
      </c>
    </row>
    <row r="29" spans="1:57" ht="19.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6CC3-39F3-42A0-A0DA-F6DC3AB2F72C}">
  <dimension ref="A3:K10"/>
  <sheetViews>
    <sheetView workbookViewId="0">
      <selection activeCell="E31" sqref="E31"/>
    </sheetView>
  </sheetViews>
  <sheetFormatPr defaultRowHeight="15" x14ac:dyDescent="0.25"/>
  <cols>
    <col min="1" max="1" width="34.42578125" customWidth="1"/>
    <col min="3" max="3" width="17.7109375" customWidth="1"/>
    <col min="4" max="4" width="16.28515625" customWidth="1"/>
    <col min="5" max="5" width="15.28515625" customWidth="1"/>
    <col min="6" max="6" width="14.7109375" customWidth="1"/>
    <col min="7" max="7" width="17.42578125" customWidth="1"/>
    <col min="8" max="8" width="19.42578125" customWidth="1"/>
    <col min="9" max="9" width="21.5703125" customWidth="1"/>
  </cols>
  <sheetData>
    <row r="3" spans="1:11" ht="18" x14ac:dyDescent="0.25">
      <c r="A3" s="6" t="s">
        <v>242</v>
      </c>
      <c r="B3" s="6"/>
      <c r="C3" s="222" t="s">
        <v>243</v>
      </c>
      <c r="D3" s="222" t="s">
        <v>255</v>
      </c>
      <c r="E3" s="223" t="s">
        <v>244</v>
      </c>
      <c r="F3" s="222" t="s">
        <v>245</v>
      </c>
      <c r="G3" s="222" t="s">
        <v>246</v>
      </c>
      <c r="H3" s="178" t="s">
        <v>247</v>
      </c>
      <c r="I3" s="224" t="s">
        <v>238</v>
      </c>
    </row>
    <row r="4" spans="1:11" ht="18.75" x14ac:dyDescent="0.3">
      <c r="A4" s="225" t="s">
        <v>248</v>
      </c>
      <c r="B4" s="6"/>
      <c r="C4" s="222"/>
      <c r="D4" s="222"/>
      <c r="E4" s="223"/>
      <c r="F4" s="222"/>
      <c r="H4" s="178"/>
      <c r="I4" s="224"/>
    </row>
    <row r="5" spans="1:11" ht="23.25" x14ac:dyDescent="0.35">
      <c r="A5" s="6" t="s">
        <v>249</v>
      </c>
      <c r="B5" s="6"/>
      <c r="C5" s="226">
        <v>23</v>
      </c>
      <c r="D5" s="226">
        <v>5.5</v>
      </c>
      <c r="E5" s="223">
        <v>1.5</v>
      </c>
      <c r="F5" s="227">
        <v>10.5</v>
      </c>
      <c r="G5" s="228">
        <v>3.5</v>
      </c>
      <c r="H5" s="178">
        <v>0.25</v>
      </c>
      <c r="I5" s="229">
        <f t="shared" ref="I5:I10" si="0">SUM(C5:H5)</f>
        <v>44.25</v>
      </c>
      <c r="K5" s="211" t="s">
        <v>313</v>
      </c>
    </row>
    <row r="6" spans="1:11" ht="23.25" x14ac:dyDescent="0.35">
      <c r="A6" s="6" t="s">
        <v>250</v>
      </c>
      <c r="B6" s="6"/>
      <c r="C6" s="226">
        <v>23</v>
      </c>
      <c r="D6" s="226">
        <v>5.5</v>
      </c>
      <c r="E6" s="223">
        <v>1.5</v>
      </c>
      <c r="F6" s="227">
        <v>10.5</v>
      </c>
      <c r="G6" s="228">
        <v>3.5</v>
      </c>
      <c r="H6" s="178">
        <v>0.25</v>
      </c>
      <c r="I6" s="229">
        <f t="shared" si="0"/>
        <v>44.25</v>
      </c>
    </row>
    <row r="7" spans="1:11" ht="23.25" x14ac:dyDescent="0.35">
      <c r="A7" s="6" t="s">
        <v>251</v>
      </c>
      <c r="B7" s="6"/>
      <c r="C7" s="226">
        <f>10.75+1.5</f>
        <v>12.25</v>
      </c>
      <c r="D7" s="226">
        <v>5.5</v>
      </c>
      <c r="E7" s="223">
        <v>1.5</v>
      </c>
      <c r="F7" s="227">
        <v>10.5</v>
      </c>
      <c r="G7" s="228">
        <v>3.5</v>
      </c>
      <c r="H7" s="178">
        <v>0.25</v>
      </c>
      <c r="I7" s="229">
        <f t="shared" si="0"/>
        <v>33.5</v>
      </c>
    </row>
    <row r="8" spans="1:11" ht="23.25" x14ac:dyDescent="0.35">
      <c r="A8" s="6" t="s">
        <v>252</v>
      </c>
      <c r="B8" s="6"/>
      <c r="C8" s="226">
        <v>0</v>
      </c>
      <c r="D8" s="226">
        <v>5.5</v>
      </c>
      <c r="E8" s="223">
        <v>1.5</v>
      </c>
      <c r="F8" s="227">
        <v>10.5</v>
      </c>
      <c r="G8" s="228">
        <v>3.5</v>
      </c>
      <c r="H8" s="178">
        <v>0.25</v>
      </c>
      <c r="I8" s="229">
        <f t="shared" si="0"/>
        <v>21.25</v>
      </c>
    </row>
    <row r="9" spans="1:11" ht="23.25" x14ac:dyDescent="0.35">
      <c r="A9" s="6" t="s">
        <v>253</v>
      </c>
      <c r="B9" s="6"/>
      <c r="C9" s="226">
        <v>23</v>
      </c>
      <c r="D9" s="226">
        <v>5.5</v>
      </c>
      <c r="E9" s="223">
        <v>1.5</v>
      </c>
      <c r="F9" s="227">
        <v>10.5</v>
      </c>
      <c r="G9" s="228">
        <v>3.5</v>
      </c>
      <c r="H9" s="178">
        <v>0.25</v>
      </c>
      <c r="I9" s="229">
        <f t="shared" si="0"/>
        <v>44.25</v>
      </c>
    </row>
    <row r="10" spans="1:11" ht="23.25" x14ac:dyDescent="0.35">
      <c r="A10" s="6" t="s">
        <v>254</v>
      </c>
      <c r="B10" s="6"/>
      <c r="C10" s="226">
        <f>10.75+1.5</f>
        <v>12.25</v>
      </c>
      <c r="D10" s="226">
        <v>2.75</v>
      </c>
      <c r="E10" s="223">
        <v>0</v>
      </c>
      <c r="F10" s="227">
        <v>10.5</v>
      </c>
      <c r="G10" s="228">
        <v>3.5</v>
      </c>
      <c r="H10" s="178">
        <v>0.13</v>
      </c>
      <c r="I10" s="229">
        <f t="shared" si="0"/>
        <v>29.13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8732-B928-4A6B-B04F-C99E01E1631E}">
  <dimension ref="A1:Z46"/>
  <sheetViews>
    <sheetView topLeftCell="N1" workbookViewId="0">
      <pane ySplit="3" topLeftCell="A4" activePane="bottomLeft" state="frozen"/>
      <selection pane="bottomLeft" activeCell="X25" sqref="X25"/>
    </sheetView>
  </sheetViews>
  <sheetFormatPr defaultRowHeight="18.75" x14ac:dyDescent="0.3"/>
  <cols>
    <col min="1" max="1" width="45" customWidth="1"/>
    <col min="2" max="2" width="8.85546875" customWidth="1"/>
    <col min="3" max="3" width="23.42578125" customWidth="1"/>
    <col min="4" max="4" width="15.140625" customWidth="1"/>
    <col min="5" max="5" width="20.28515625" customWidth="1"/>
    <col min="6" max="6" width="15.28515625" customWidth="1"/>
    <col min="7" max="9" width="18.42578125" customWidth="1"/>
    <col min="10" max="10" width="34.140625" customWidth="1"/>
    <col min="11" max="11" width="22.7109375" customWidth="1"/>
    <col min="12" max="12" width="8.85546875" customWidth="1"/>
    <col min="13" max="13" width="26.28515625" style="177" customWidth="1"/>
    <col min="14" max="14" width="11.85546875" style="177" customWidth="1"/>
    <col min="15" max="16" width="26.28515625" style="177" customWidth="1"/>
    <col min="17" max="17" width="54.7109375" customWidth="1"/>
    <col min="18" max="18" width="8.5703125" customWidth="1"/>
    <col min="20" max="20" width="18.7109375" hidden="1" customWidth="1"/>
    <col min="21" max="21" width="18.5703125" customWidth="1"/>
    <col min="23" max="23" width="17.7109375" bestFit="1" customWidth="1"/>
    <col min="24" max="24" width="17.42578125" customWidth="1"/>
    <col min="25" max="25" width="18.42578125" customWidth="1"/>
  </cols>
  <sheetData>
    <row r="1" spans="1:26" ht="21" x14ac:dyDescent="0.35">
      <c r="A1" s="174" t="s">
        <v>216</v>
      </c>
      <c r="B1" s="175"/>
      <c r="C1" s="175"/>
      <c r="D1" s="175"/>
      <c r="E1" s="175"/>
      <c r="F1" s="175"/>
      <c r="G1" s="176"/>
      <c r="H1" s="176"/>
      <c r="I1" s="176"/>
      <c r="S1" s="254"/>
      <c r="T1" s="255"/>
      <c r="U1" s="255"/>
      <c r="V1" s="256" t="s">
        <v>314</v>
      </c>
      <c r="W1" s="255"/>
      <c r="X1" s="255"/>
      <c r="Y1" s="255"/>
      <c r="Z1" s="257"/>
    </row>
    <row r="2" spans="1:26" ht="19.5" thickBot="1" x14ac:dyDescent="0.35">
      <c r="A2" s="6"/>
      <c r="B2" s="6"/>
      <c r="C2" s="6"/>
      <c r="D2" s="6"/>
      <c r="E2" s="6"/>
      <c r="F2" s="6"/>
      <c r="G2" s="178"/>
      <c r="H2" s="178"/>
      <c r="I2" s="178"/>
      <c r="S2" s="258"/>
      <c r="T2" s="259"/>
      <c r="U2" s="259"/>
      <c r="V2" s="259"/>
      <c r="W2" s="259"/>
      <c r="X2" s="259"/>
      <c r="Y2" s="259"/>
      <c r="Z2" s="260"/>
    </row>
    <row r="3" spans="1:26" ht="21" x14ac:dyDescent="0.35">
      <c r="A3" s="175"/>
      <c r="B3" s="175"/>
      <c r="C3" s="175" t="s">
        <v>217</v>
      </c>
      <c r="D3" s="175"/>
      <c r="E3" s="175" t="s">
        <v>218</v>
      </c>
      <c r="F3" s="175"/>
      <c r="G3" s="179"/>
      <c r="H3" s="176"/>
      <c r="I3" s="180" t="s">
        <v>219</v>
      </c>
      <c r="K3" s="252" t="s">
        <v>220</v>
      </c>
      <c r="M3" s="182" t="s">
        <v>221</v>
      </c>
      <c r="N3" s="182"/>
      <c r="O3" s="253" t="s">
        <v>222</v>
      </c>
      <c r="P3" s="182" t="s">
        <v>221</v>
      </c>
      <c r="S3" s="261"/>
      <c r="T3" s="181" t="s">
        <v>220</v>
      </c>
      <c r="U3" s="252" t="s">
        <v>220</v>
      </c>
      <c r="V3" s="259"/>
      <c r="W3" s="262">
        <v>1</v>
      </c>
      <c r="X3" s="263" t="s">
        <v>223</v>
      </c>
      <c r="Y3" s="263" t="s">
        <v>224</v>
      </c>
      <c r="Z3" s="260"/>
    </row>
    <row r="4" spans="1:26" ht="21" x14ac:dyDescent="0.35">
      <c r="A4" s="175"/>
      <c r="B4" s="175"/>
      <c r="C4" s="175"/>
      <c r="D4" s="175"/>
      <c r="E4" s="183"/>
      <c r="F4" s="175"/>
      <c r="G4" s="184"/>
      <c r="H4" s="176"/>
      <c r="I4" s="185"/>
      <c r="K4" s="186"/>
      <c r="M4" s="61" t="s">
        <v>225</v>
      </c>
      <c r="N4" s="61"/>
      <c r="O4" s="187"/>
      <c r="P4" s="61" t="s">
        <v>226</v>
      </c>
      <c r="S4" s="264"/>
      <c r="T4" s="186"/>
      <c r="U4" s="186"/>
      <c r="V4" s="259"/>
      <c r="W4" s="259"/>
      <c r="X4" s="259"/>
      <c r="Y4" s="259"/>
      <c r="Z4" s="260"/>
    </row>
    <row r="5" spans="1:26" ht="21" x14ac:dyDescent="0.35">
      <c r="A5" s="175" t="s">
        <v>227</v>
      </c>
      <c r="B5" s="175"/>
      <c r="C5" s="183" t="s">
        <v>228</v>
      </c>
      <c r="D5" s="175"/>
      <c r="E5" s="183" t="s">
        <v>228</v>
      </c>
      <c r="F5" s="175"/>
      <c r="G5" s="188" t="s">
        <v>228</v>
      </c>
      <c r="H5" s="189"/>
      <c r="I5" s="190" t="s">
        <v>228</v>
      </c>
      <c r="K5" s="251" t="s">
        <v>228</v>
      </c>
      <c r="M5" s="61"/>
      <c r="N5" s="61"/>
      <c r="O5" s="250" t="s">
        <v>228</v>
      </c>
      <c r="P5" s="192"/>
      <c r="Q5" s="193" t="s">
        <v>227</v>
      </c>
      <c r="R5" s="193"/>
      <c r="S5" s="264"/>
      <c r="T5" s="191" t="s">
        <v>228</v>
      </c>
      <c r="U5" s="251" t="s">
        <v>228</v>
      </c>
      <c r="V5" s="259"/>
      <c r="W5" s="259"/>
      <c r="X5" s="259"/>
      <c r="Y5" s="259"/>
      <c r="Z5" s="260"/>
    </row>
    <row r="6" spans="1:26" ht="21" x14ac:dyDescent="0.35">
      <c r="A6" s="175"/>
      <c r="B6" s="175"/>
      <c r="C6" s="183"/>
      <c r="D6" s="175"/>
      <c r="E6" s="183"/>
      <c r="F6" s="175"/>
      <c r="G6" s="188"/>
      <c r="H6" s="189"/>
      <c r="I6" s="185"/>
      <c r="K6" s="186"/>
      <c r="M6" s="61"/>
      <c r="N6" s="61"/>
      <c r="O6" s="187"/>
      <c r="P6" s="194"/>
      <c r="Q6" s="193"/>
      <c r="R6" s="193"/>
      <c r="S6" s="264"/>
      <c r="T6" s="186"/>
      <c r="U6" s="186"/>
      <c r="V6" s="259"/>
      <c r="W6" s="259"/>
      <c r="X6" s="259"/>
      <c r="Y6" s="259"/>
      <c r="Z6" s="260"/>
    </row>
    <row r="7" spans="1:26" ht="21" x14ac:dyDescent="0.35">
      <c r="A7" s="175" t="s">
        <v>229</v>
      </c>
      <c r="B7" s="175"/>
      <c r="C7" s="183">
        <v>10</v>
      </c>
      <c r="D7" s="175"/>
      <c r="E7" s="183">
        <v>10</v>
      </c>
      <c r="F7" s="175"/>
      <c r="G7" s="188">
        <v>10</v>
      </c>
      <c r="H7" s="189"/>
      <c r="I7" s="195">
        <v>10</v>
      </c>
      <c r="K7" s="196">
        <v>10</v>
      </c>
      <c r="M7" s="197">
        <f>O7-K7</f>
        <v>0</v>
      </c>
      <c r="N7" s="197"/>
      <c r="O7" s="198">
        <v>10</v>
      </c>
      <c r="P7" s="199">
        <f>O7-K7</f>
        <v>0</v>
      </c>
      <c r="Q7" s="193" t="s">
        <v>229</v>
      </c>
      <c r="R7" s="193"/>
      <c r="S7" s="264"/>
      <c r="T7" s="196">
        <v>10</v>
      </c>
      <c r="U7" s="196">
        <v>10</v>
      </c>
      <c r="V7" s="259"/>
      <c r="W7" s="278">
        <v>15030</v>
      </c>
      <c r="X7" s="278">
        <f>'Proposed Budget 2023-24'!E252</f>
        <v>17009.18</v>
      </c>
      <c r="Y7" s="277">
        <f>X7/W7</f>
        <v>1.1316819693945444</v>
      </c>
      <c r="Z7" s="260"/>
    </row>
    <row r="8" spans="1:26" ht="21" x14ac:dyDescent="0.35">
      <c r="A8" s="175" t="s">
        <v>230</v>
      </c>
      <c r="B8" s="175"/>
      <c r="C8" s="183">
        <v>3</v>
      </c>
      <c r="D8" s="175"/>
      <c r="E8" s="183">
        <v>4</v>
      </c>
      <c r="F8" s="175"/>
      <c r="G8" s="188">
        <v>5</v>
      </c>
      <c r="H8" s="189"/>
      <c r="I8" s="195">
        <v>4</v>
      </c>
      <c r="K8" s="196">
        <v>5</v>
      </c>
      <c r="M8" s="197">
        <f t="shared" ref="M8:M21" si="0">K8-I8</f>
        <v>1</v>
      </c>
      <c r="N8" s="197"/>
      <c r="O8" s="198">
        <v>4</v>
      </c>
      <c r="P8" s="199">
        <f t="shared" ref="P8:P21" si="1">O8-K8</f>
        <v>-1</v>
      </c>
      <c r="Q8" s="193" t="s">
        <v>230</v>
      </c>
      <c r="R8" s="193"/>
      <c r="S8" s="264"/>
      <c r="T8" s="196">
        <v>5</v>
      </c>
      <c r="U8" s="196">
        <v>5</v>
      </c>
      <c r="V8" s="259"/>
      <c r="W8" s="265">
        <v>7315</v>
      </c>
      <c r="X8" s="265">
        <f>'Proposed Budget 2023-24'!E264</f>
        <v>5197.05</v>
      </c>
      <c r="Y8" s="266">
        <f t="shared" ref="Y8:Y19" si="2">X8/W8</f>
        <v>0.71046479835953524</v>
      </c>
      <c r="Z8" s="260"/>
    </row>
    <row r="9" spans="1:26" ht="21" x14ac:dyDescent="0.35">
      <c r="A9" s="175" t="s">
        <v>231</v>
      </c>
      <c r="B9" s="175"/>
      <c r="C9" s="183">
        <v>4</v>
      </c>
      <c r="D9" s="175"/>
      <c r="E9" s="183">
        <v>4</v>
      </c>
      <c r="F9" s="175"/>
      <c r="G9" s="188">
        <v>2.5</v>
      </c>
      <c r="H9" s="189"/>
      <c r="I9" s="195">
        <v>2</v>
      </c>
      <c r="K9" s="196">
        <v>2</v>
      </c>
      <c r="M9" s="197">
        <f t="shared" si="0"/>
        <v>0</v>
      </c>
      <c r="N9" s="197"/>
      <c r="O9" s="198">
        <v>2</v>
      </c>
      <c r="P9" s="199">
        <f t="shared" si="1"/>
        <v>0</v>
      </c>
      <c r="Q9" s="193" t="s">
        <v>231</v>
      </c>
      <c r="R9" s="193"/>
      <c r="S9" s="264"/>
      <c r="T9" s="196">
        <v>2</v>
      </c>
      <c r="U9" s="196">
        <v>2</v>
      </c>
      <c r="V9" s="259"/>
      <c r="W9" s="265">
        <v>3006</v>
      </c>
      <c r="X9" s="265">
        <f>'Proposed Budget 2023-24'!E180</f>
        <v>2078.85</v>
      </c>
      <c r="Y9" s="266">
        <f t="shared" si="2"/>
        <v>0.691566866267465</v>
      </c>
      <c r="Z9" s="260"/>
    </row>
    <row r="10" spans="1:26" ht="21" x14ac:dyDescent="0.35">
      <c r="A10" s="175" t="s">
        <v>232</v>
      </c>
      <c r="B10" s="175"/>
      <c r="C10" s="200"/>
      <c r="D10" s="175"/>
      <c r="E10" s="200"/>
      <c r="F10" s="175"/>
      <c r="G10" s="188">
        <v>1</v>
      </c>
      <c r="H10" s="189"/>
      <c r="I10" s="195">
        <v>0.5</v>
      </c>
      <c r="K10" s="196">
        <v>1</v>
      </c>
      <c r="M10" s="197">
        <f t="shared" si="0"/>
        <v>0.5</v>
      </c>
      <c r="N10" s="197"/>
      <c r="O10" s="198">
        <v>0.5</v>
      </c>
      <c r="P10" s="199">
        <f t="shared" si="1"/>
        <v>-0.5</v>
      </c>
      <c r="Q10" s="193" t="s">
        <v>232</v>
      </c>
      <c r="R10" s="193"/>
      <c r="S10" s="264"/>
      <c r="T10" s="196">
        <v>1</v>
      </c>
      <c r="U10" s="196">
        <v>1</v>
      </c>
      <c r="V10" s="259"/>
      <c r="W10" s="265">
        <v>1503</v>
      </c>
      <c r="X10" s="265">
        <f>'Proposed Budget 2023-24'!E197</f>
        <v>1039.4000000000001</v>
      </c>
      <c r="Y10" s="266">
        <f t="shared" si="2"/>
        <v>0.6915502328675982</v>
      </c>
      <c r="Z10" s="260"/>
    </row>
    <row r="11" spans="1:26" ht="21" x14ac:dyDescent="0.35">
      <c r="A11" s="175" t="s">
        <v>192</v>
      </c>
      <c r="B11" s="175"/>
      <c r="C11" s="183">
        <v>2</v>
      </c>
      <c r="D11" s="175"/>
      <c r="E11" s="183">
        <v>2</v>
      </c>
      <c r="F11" s="175"/>
      <c r="G11" s="188">
        <v>2</v>
      </c>
      <c r="H11" s="189"/>
      <c r="I11" s="195">
        <v>1</v>
      </c>
      <c r="K11" s="196">
        <v>2</v>
      </c>
      <c r="M11" s="197">
        <f t="shared" si="0"/>
        <v>1</v>
      </c>
      <c r="N11" s="197"/>
      <c r="O11" s="198">
        <v>1.5</v>
      </c>
      <c r="P11" s="199">
        <f t="shared" si="1"/>
        <v>-0.5</v>
      </c>
      <c r="Q11" s="193" t="s">
        <v>192</v>
      </c>
      <c r="R11" s="193"/>
      <c r="S11" s="264"/>
      <c r="T11" s="196">
        <v>2</v>
      </c>
      <c r="U11" s="196">
        <v>2</v>
      </c>
      <c r="V11" s="259"/>
      <c r="W11" s="265">
        <v>3006</v>
      </c>
      <c r="X11" s="265">
        <f>'Proposed Budget 2023-24'!E272</f>
        <v>2078.85</v>
      </c>
      <c r="Y11" s="266">
        <f t="shared" si="2"/>
        <v>0.691566866267465</v>
      </c>
      <c r="Z11" s="260"/>
    </row>
    <row r="12" spans="1:26" ht="21" x14ac:dyDescent="0.35">
      <c r="A12" s="175" t="s">
        <v>233</v>
      </c>
      <c r="B12" s="175"/>
      <c r="C12" s="183">
        <v>1</v>
      </c>
      <c r="D12" s="175"/>
      <c r="E12" s="183">
        <v>1</v>
      </c>
      <c r="F12" s="175"/>
      <c r="G12" s="188">
        <v>2</v>
      </c>
      <c r="H12" s="189"/>
      <c r="I12" s="195">
        <v>1.75</v>
      </c>
      <c r="K12" s="196">
        <v>2</v>
      </c>
      <c r="M12" s="197">
        <f t="shared" si="0"/>
        <v>0.25</v>
      </c>
      <c r="N12" s="197"/>
      <c r="O12" s="198">
        <v>1</v>
      </c>
      <c r="P12" s="199">
        <f t="shared" si="1"/>
        <v>-1</v>
      </c>
      <c r="Q12" s="193" t="s">
        <v>233</v>
      </c>
      <c r="R12" s="193"/>
      <c r="S12" s="264"/>
      <c r="T12" s="196">
        <v>2</v>
      </c>
      <c r="U12" s="196">
        <v>2</v>
      </c>
      <c r="V12" s="259"/>
      <c r="W12" s="265">
        <v>3006</v>
      </c>
      <c r="X12" s="265">
        <f>'Proposed Budget 2023-24'!E278</f>
        <v>2078.85</v>
      </c>
      <c r="Y12" s="266">
        <f t="shared" si="2"/>
        <v>0.691566866267465</v>
      </c>
      <c r="Z12" s="260"/>
    </row>
    <row r="13" spans="1:26" ht="21" x14ac:dyDescent="0.35">
      <c r="A13" s="175" t="s">
        <v>170</v>
      </c>
      <c r="B13" s="175"/>
      <c r="C13" s="183">
        <v>1</v>
      </c>
      <c r="D13" s="175"/>
      <c r="E13" s="183">
        <v>1</v>
      </c>
      <c r="F13" s="175"/>
      <c r="G13" s="188">
        <v>0</v>
      </c>
      <c r="H13" s="189"/>
      <c r="I13" s="195">
        <v>0</v>
      </c>
      <c r="K13" s="196">
        <v>0</v>
      </c>
      <c r="M13" s="197">
        <f t="shared" si="0"/>
        <v>0</v>
      </c>
      <c r="N13" s="197"/>
      <c r="O13" s="198">
        <v>0</v>
      </c>
      <c r="P13" s="199">
        <f t="shared" si="1"/>
        <v>0</v>
      </c>
      <c r="Q13" s="193" t="s">
        <v>170</v>
      </c>
      <c r="R13" s="193"/>
      <c r="S13" s="264"/>
      <c r="T13" s="196">
        <v>0</v>
      </c>
      <c r="U13" s="196">
        <v>0</v>
      </c>
      <c r="V13" s="259"/>
      <c r="W13" s="265"/>
      <c r="X13" s="265"/>
      <c r="Y13" s="266"/>
      <c r="Z13" s="260"/>
    </row>
    <row r="14" spans="1:26" ht="21" x14ac:dyDescent="0.35">
      <c r="A14" s="175" t="s">
        <v>234</v>
      </c>
      <c r="B14" s="175"/>
      <c r="C14" s="183">
        <v>1</v>
      </c>
      <c r="D14" s="175"/>
      <c r="E14" s="183">
        <v>1</v>
      </c>
      <c r="F14" s="175"/>
      <c r="G14" s="188">
        <v>1</v>
      </c>
      <c r="H14" s="189"/>
      <c r="I14" s="195">
        <v>1</v>
      </c>
      <c r="K14" s="196">
        <v>1</v>
      </c>
      <c r="M14" s="197">
        <f t="shared" si="0"/>
        <v>0</v>
      </c>
      <c r="N14" s="197"/>
      <c r="O14" s="198">
        <v>1</v>
      </c>
      <c r="P14" s="199">
        <f t="shared" si="1"/>
        <v>0</v>
      </c>
      <c r="Q14" s="193" t="s">
        <v>234</v>
      </c>
      <c r="R14" s="193"/>
      <c r="S14" s="264"/>
      <c r="T14" s="196">
        <v>1</v>
      </c>
      <c r="U14" s="196">
        <v>1</v>
      </c>
      <c r="V14" s="259"/>
      <c r="W14" s="265">
        <v>1503</v>
      </c>
      <c r="X14" s="265">
        <f>'Proposed Budget 2023-24'!E286</f>
        <v>1039.43</v>
      </c>
      <c r="Y14" s="266">
        <f t="shared" si="2"/>
        <v>0.69157019294743849</v>
      </c>
      <c r="Z14" s="260"/>
    </row>
    <row r="15" spans="1:26" ht="21" x14ac:dyDescent="0.35">
      <c r="A15" s="175" t="s">
        <v>202</v>
      </c>
      <c r="B15" s="175"/>
      <c r="C15" s="183">
        <v>4</v>
      </c>
      <c r="D15" s="175"/>
      <c r="E15" s="183">
        <v>2</v>
      </c>
      <c r="F15" s="175"/>
      <c r="G15" s="188">
        <v>1.5</v>
      </c>
      <c r="H15" s="189"/>
      <c r="I15" s="195">
        <v>1</v>
      </c>
      <c r="K15" s="196">
        <v>1</v>
      </c>
      <c r="M15" s="197">
        <f t="shared" si="0"/>
        <v>0</v>
      </c>
      <c r="N15" s="197"/>
      <c r="O15" s="198">
        <v>1</v>
      </c>
      <c r="P15" s="199">
        <f t="shared" si="1"/>
        <v>0</v>
      </c>
      <c r="Q15" s="193" t="s">
        <v>202</v>
      </c>
      <c r="R15" s="193"/>
      <c r="S15" s="264"/>
      <c r="T15" s="196">
        <v>1</v>
      </c>
      <c r="U15" s="196">
        <v>1</v>
      </c>
      <c r="V15" s="259"/>
      <c r="W15" s="265">
        <v>1503</v>
      </c>
      <c r="X15" s="265">
        <f>'Proposed Budget 2023-24'!E293</f>
        <v>1039.43</v>
      </c>
      <c r="Y15" s="266">
        <f t="shared" si="2"/>
        <v>0.69157019294743849</v>
      </c>
      <c r="Z15" s="260"/>
    </row>
    <row r="16" spans="1:26" ht="21" x14ac:dyDescent="0.35">
      <c r="A16" s="175" t="s">
        <v>211</v>
      </c>
      <c r="B16" s="175"/>
      <c r="C16" s="183">
        <v>0</v>
      </c>
      <c r="D16" s="175"/>
      <c r="E16" s="183">
        <v>1</v>
      </c>
      <c r="F16" s="175"/>
      <c r="G16" s="188">
        <v>1</v>
      </c>
      <c r="H16" s="189"/>
      <c r="I16" s="195">
        <v>1</v>
      </c>
      <c r="K16" s="196">
        <v>1</v>
      </c>
      <c r="M16" s="197">
        <f t="shared" si="0"/>
        <v>0</v>
      </c>
      <c r="N16" s="197"/>
      <c r="O16" s="198">
        <v>1</v>
      </c>
      <c r="P16" s="199">
        <f t="shared" si="1"/>
        <v>0</v>
      </c>
      <c r="Q16" s="193" t="s">
        <v>211</v>
      </c>
      <c r="R16" s="193"/>
      <c r="S16" s="264"/>
      <c r="T16" s="196">
        <v>1</v>
      </c>
      <c r="U16" s="196">
        <v>1</v>
      </c>
      <c r="V16" s="259"/>
      <c r="W16" s="265">
        <v>1503</v>
      </c>
      <c r="X16" s="265">
        <f>'Proposed Budget 2023-24'!E309</f>
        <v>1039.43</v>
      </c>
      <c r="Y16" s="266">
        <f t="shared" si="2"/>
        <v>0.69157019294743849</v>
      </c>
      <c r="Z16" s="260"/>
    </row>
    <row r="17" spans="1:26" ht="21" x14ac:dyDescent="0.35">
      <c r="A17" s="175" t="s">
        <v>235</v>
      </c>
      <c r="B17" s="175"/>
      <c r="C17" s="183">
        <v>0</v>
      </c>
      <c r="D17" s="175"/>
      <c r="E17" s="183">
        <v>0</v>
      </c>
      <c r="F17" s="175"/>
      <c r="G17" s="188">
        <v>2</v>
      </c>
      <c r="H17" s="189"/>
      <c r="I17" s="195">
        <v>1</v>
      </c>
      <c r="K17" s="196">
        <v>2</v>
      </c>
      <c r="M17" s="197">
        <f t="shared" si="0"/>
        <v>1</v>
      </c>
      <c r="N17" s="197"/>
      <c r="O17" s="198">
        <v>2</v>
      </c>
      <c r="P17" s="199">
        <f t="shared" si="1"/>
        <v>0</v>
      </c>
      <c r="Q17" s="193" t="s">
        <v>235</v>
      </c>
      <c r="R17" s="193"/>
      <c r="S17" s="267"/>
      <c r="T17" s="196">
        <v>2</v>
      </c>
      <c r="U17" s="196">
        <v>2</v>
      </c>
      <c r="V17" s="259"/>
      <c r="W17" s="265">
        <v>3006</v>
      </c>
      <c r="X17" s="265">
        <f>'Proposed Budget 2023-24'!E209</f>
        <v>2078.85</v>
      </c>
      <c r="Y17" s="266">
        <f t="shared" si="2"/>
        <v>0.691566866267465</v>
      </c>
      <c r="Z17" s="260"/>
    </row>
    <row r="18" spans="1:26" ht="21" x14ac:dyDescent="0.35">
      <c r="A18" s="175" t="s">
        <v>236</v>
      </c>
      <c r="B18" s="175"/>
      <c r="C18" s="201">
        <v>0</v>
      </c>
      <c r="D18" s="175"/>
      <c r="E18" s="183">
        <v>0</v>
      </c>
      <c r="F18" s="175"/>
      <c r="G18" s="188">
        <v>1</v>
      </c>
      <c r="H18" s="189"/>
      <c r="I18" s="195">
        <v>0.75</v>
      </c>
      <c r="K18" s="196">
        <v>1</v>
      </c>
      <c r="M18" s="197">
        <f t="shared" si="0"/>
        <v>0.25</v>
      </c>
      <c r="N18" s="197"/>
      <c r="O18" s="198">
        <v>1</v>
      </c>
      <c r="P18" s="199">
        <f t="shared" si="1"/>
        <v>0</v>
      </c>
      <c r="Q18" s="193" t="s">
        <v>236</v>
      </c>
      <c r="R18" s="193"/>
      <c r="S18" s="267"/>
      <c r="T18" s="196">
        <v>1</v>
      </c>
      <c r="U18" s="196">
        <v>1</v>
      </c>
      <c r="V18" s="259"/>
      <c r="W18" s="265">
        <v>1503</v>
      </c>
      <c r="X18" s="265">
        <f>'Proposed Budget 2023-24'!E228</f>
        <v>1039.43</v>
      </c>
      <c r="Y18" s="266">
        <f t="shared" si="2"/>
        <v>0.69157019294743849</v>
      </c>
      <c r="Z18" s="260"/>
    </row>
    <row r="19" spans="1:26" ht="21" x14ac:dyDescent="0.35">
      <c r="A19" s="175" t="s">
        <v>237</v>
      </c>
      <c r="B19" s="175"/>
      <c r="C19" s="201">
        <v>0</v>
      </c>
      <c r="D19" s="175"/>
      <c r="E19" s="183">
        <v>0</v>
      </c>
      <c r="F19" s="175"/>
      <c r="G19" s="188">
        <v>0</v>
      </c>
      <c r="H19" s="189"/>
      <c r="I19" s="195">
        <v>1</v>
      </c>
      <c r="K19" s="196">
        <v>1</v>
      </c>
      <c r="M19" s="197">
        <f t="shared" si="0"/>
        <v>0</v>
      </c>
      <c r="N19" s="197"/>
      <c r="O19" s="198">
        <v>0</v>
      </c>
      <c r="P19" s="199">
        <f t="shared" si="1"/>
        <v>-1</v>
      </c>
      <c r="Q19" s="193" t="s">
        <v>237</v>
      </c>
      <c r="R19" s="193"/>
      <c r="S19" s="267"/>
      <c r="T19" s="196">
        <v>1</v>
      </c>
      <c r="U19" s="196">
        <v>1</v>
      </c>
      <c r="V19" s="259"/>
      <c r="W19" s="265">
        <v>1503</v>
      </c>
      <c r="X19" s="265">
        <f>'Proposed Budget 2023-24'!E298</f>
        <v>1038.22</v>
      </c>
      <c r="Y19" s="266">
        <f t="shared" si="2"/>
        <v>0.69076513639387893</v>
      </c>
      <c r="Z19" s="260"/>
    </row>
    <row r="20" spans="1:26" ht="21" x14ac:dyDescent="0.35">
      <c r="A20" s="175"/>
      <c r="B20" s="175"/>
      <c r="C20" s="175"/>
      <c r="D20" s="175"/>
      <c r="E20" s="183"/>
      <c r="F20" s="175"/>
      <c r="G20" s="188"/>
      <c r="H20" s="189"/>
      <c r="I20" s="195"/>
      <c r="K20" s="196"/>
      <c r="M20" s="197">
        <f t="shared" si="0"/>
        <v>0</v>
      </c>
      <c r="N20" s="197"/>
      <c r="O20" s="198"/>
      <c r="P20" s="199">
        <f t="shared" si="1"/>
        <v>0</v>
      </c>
      <c r="Q20" s="193"/>
      <c r="R20" s="193"/>
      <c r="S20" s="267"/>
      <c r="T20" s="196"/>
      <c r="U20" s="196"/>
      <c r="V20" s="259"/>
      <c r="W20" s="265"/>
      <c r="X20" s="265"/>
      <c r="Y20" s="259"/>
      <c r="Z20" s="260"/>
    </row>
    <row r="21" spans="1:26" ht="21.75" thickBot="1" x14ac:dyDescent="0.4">
      <c r="A21" s="175" t="s">
        <v>238</v>
      </c>
      <c r="B21" s="175"/>
      <c r="C21" s="183">
        <v>26</v>
      </c>
      <c r="D21" s="175"/>
      <c r="E21" s="183">
        <v>26</v>
      </c>
      <c r="F21" s="175"/>
      <c r="G21" s="202">
        <f>SUM(G7:G20)</f>
        <v>29</v>
      </c>
      <c r="H21" s="189"/>
      <c r="I21" s="203">
        <f>SUM(I7:I20)</f>
        <v>25</v>
      </c>
      <c r="K21" s="204">
        <f>SUM(K7:K20)</f>
        <v>29</v>
      </c>
      <c r="M21" s="197">
        <f t="shared" si="0"/>
        <v>4</v>
      </c>
      <c r="N21" s="197"/>
      <c r="O21" s="205">
        <f>SUM(O7:O20)</f>
        <v>25</v>
      </c>
      <c r="P21" s="199">
        <f t="shared" si="1"/>
        <v>-4</v>
      </c>
      <c r="Q21" s="193" t="s">
        <v>239</v>
      </c>
      <c r="R21" s="193"/>
      <c r="S21" s="267"/>
      <c r="T21" s="204">
        <f>SUM(T7:T20)</f>
        <v>29</v>
      </c>
      <c r="U21" s="204">
        <f>SUM(U7:U20)</f>
        <v>29</v>
      </c>
      <c r="V21" s="259"/>
      <c r="W21" s="265"/>
      <c r="X21" s="265"/>
      <c r="Y21" s="259"/>
      <c r="Z21" s="260"/>
    </row>
    <row r="22" spans="1:26" ht="21.75" thickBot="1" x14ac:dyDescent="0.4">
      <c r="A22" s="175"/>
      <c r="B22" s="175"/>
      <c r="C22" s="183"/>
      <c r="D22" s="175"/>
      <c r="E22" s="183"/>
      <c r="F22" s="175"/>
      <c r="G22" s="206"/>
      <c r="H22" s="189"/>
      <c r="I22" s="199"/>
      <c r="K22" s="199"/>
      <c r="M22" s="197"/>
      <c r="N22" s="197"/>
      <c r="O22" s="199"/>
      <c r="P22" s="199"/>
      <c r="Q22" s="193"/>
      <c r="R22" s="193"/>
      <c r="S22" s="268"/>
      <c r="T22" s="269"/>
      <c r="U22" s="270"/>
      <c r="V22" s="271"/>
      <c r="W22" s="275">
        <f>SUM(W7:W19)</f>
        <v>43387</v>
      </c>
      <c r="X22" s="275">
        <f>SUM(X7:X19)</f>
        <v>36756.97</v>
      </c>
      <c r="Y22" s="276">
        <f>X22/W22</f>
        <v>0.84718855878488952</v>
      </c>
      <c r="Z22" s="272"/>
    </row>
    <row r="23" spans="1:26" ht="21" x14ac:dyDescent="0.35">
      <c r="A23" s="6"/>
      <c r="B23" s="6"/>
      <c r="C23" s="6"/>
      <c r="D23" s="6"/>
      <c r="E23" s="6"/>
      <c r="F23" s="6"/>
      <c r="G23" s="207" t="s">
        <v>240</v>
      </c>
      <c r="H23" s="208"/>
      <c r="I23" s="209">
        <v>0.75</v>
      </c>
      <c r="K23" s="210">
        <v>0.75</v>
      </c>
      <c r="L23" s="211"/>
      <c r="N23" s="212"/>
      <c r="O23" s="210">
        <v>0.75</v>
      </c>
    </row>
    <row r="24" spans="1:26" ht="21" x14ac:dyDescent="0.35">
      <c r="A24" s="6"/>
      <c r="B24" s="6"/>
      <c r="C24" s="6"/>
      <c r="D24" s="6"/>
      <c r="E24" s="6"/>
      <c r="F24" s="6"/>
      <c r="G24" s="213" t="s">
        <v>241</v>
      </c>
      <c r="H24" s="214"/>
      <c r="I24" s="215">
        <f>((1397*25)-7070.5)/(1397*25)</f>
        <v>0.7975518969219757</v>
      </c>
      <c r="K24" s="216">
        <f>(('[1]Budget vs History Comparison'!L5*'[1]100% Charitable Contrib-Dues'!K21)-13281)/('[1]Budget vs History Comparison'!L5*'[1]100% Charitable Contrib-Dues'!K21)</f>
        <v>0.6952990570582972</v>
      </c>
      <c r="L24" s="6"/>
      <c r="N24" s="217"/>
      <c r="O24" s="218"/>
      <c r="P24" s="212"/>
    </row>
    <row r="25" spans="1:26" ht="21" x14ac:dyDescent="0.35">
      <c r="A25" s="6"/>
      <c r="B25" s="6"/>
      <c r="C25" s="6"/>
      <c r="D25" s="6"/>
      <c r="E25" s="6"/>
      <c r="F25" s="6"/>
      <c r="G25" s="6"/>
      <c r="I25" s="217"/>
      <c r="K25" s="219"/>
      <c r="L25" s="6"/>
      <c r="N25" s="217"/>
      <c r="P25" s="212"/>
    </row>
    <row r="26" spans="1:26" x14ac:dyDescent="0.3">
      <c r="P26" s="217"/>
    </row>
    <row r="27" spans="1:26" ht="21" x14ac:dyDescent="0.35">
      <c r="N27" s="220">
        <v>1</v>
      </c>
      <c r="O27" s="221">
        <f>O21*'[1]Budget vs History Comparison'!J5</f>
        <v>35825</v>
      </c>
    </row>
    <row r="34" spans="1:9" x14ac:dyDescent="0.3">
      <c r="A34" s="6"/>
      <c r="B34" s="6"/>
      <c r="C34" s="6"/>
      <c r="D34" s="6"/>
      <c r="E34" s="6"/>
      <c r="F34" s="6"/>
      <c r="G34" s="178"/>
      <c r="H34" s="178"/>
      <c r="I34" s="178"/>
    </row>
    <row r="35" spans="1:9" x14ac:dyDescent="0.3">
      <c r="A35" s="6"/>
      <c r="B35" s="6"/>
      <c r="C35" s="6"/>
      <c r="D35" s="6"/>
      <c r="E35" s="6"/>
      <c r="F35" s="6"/>
      <c r="G35" s="178"/>
      <c r="H35" s="178"/>
      <c r="I35" s="178"/>
    </row>
    <row r="36" spans="1:9" x14ac:dyDescent="0.3">
      <c r="A36" s="6"/>
      <c r="B36" s="6"/>
      <c r="C36" s="6"/>
      <c r="D36" s="6"/>
      <c r="E36" s="6"/>
      <c r="F36" s="6"/>
      <c r="G36" s="178"/>
      <c r="H36" s="178"/>
      <c r="I36" s="178"/>
    </row>
    <row r="37" spans="1:9" x14ac:dyDescent="0.3">
      <c r="A37" s="6"/>
      <c r="B37" s="6"/>
      <c r="C37" s="6"/>
      <c r="D37" s="6"/>
      <c r="E37" s="6"/>
      <c r="F37" s="6"/>
      <c r="G37" s="178"/>
      <c r="H37" s="178"/>
      <c r="I37" s="178"/>
    </row>
    <row r="38" spans="1:9" x14ac:dyDescent="0.3">
      <c r="A38" s="6"/>
      <c r="B38" s="6"/>
      <c r="C38" s="6"/>
      <c r="D38" s="6"/>
      <c r="E38" s="6"/>
      <c r="F38" s="6"/>
      <c r="G38" s="178"/>
      <c r="H38" s="178"/>
      <c r="I38" s="178"/>
    </row>
    <row r="39" spans="1:9" x14ac:dyDescent="0.3">
      <c r="A39" s="6"/>
      <c r="B39" s="6"/>
      <c r="C39" s="6"/>
      <c r="D39" s="6"/>
      <c r="E39" s="6"/>
      <c r="F39" s="6"/>
      <c r="G39" s="178"/>
      <c r="H39" s="178"/>
      <c r="I39" s="178"/>
    </row>
    <row r="40" spans="1:9" x14ac:dyDescent="0.3">
      <c r="A40" s="6"/>
      <c r="B40" s="6"/>
      <c r="C40" s="6"/>
      <c r="D40" s="6"/>
      <c r="E40" s="6"/>
      <c r="F40" s="6"/>
      <c r="G40" s="178"/>
      <c r="H40" s="178"/>
      <c r="I40" s="178"/>
    </row>
    <row r="41" spans="1:9" x14ac:dyDescent="0.3">
      <c r="A41" s="6"/>
      <c r="B41" s="6"/>
      <c r="C41" s="6"/>
      <c r="D41" s="6"/>
      <c r="E41" s="6"/>
      <c r="F41" s="6"/>
      <c r="G41" s="178"/>
      <c r="H41" s="178"/>
      <c r="I41" s="178"/>
    </row>
    <row r="42" spans="1:9" x14ac:dyDescent="0.3">
      <c r="A42" s="6"/>
      <c r="B42" s="6"/>
      <c r="C42" s="6"/>
      <c r="D42" s="6"/>
      <c r="E42" s="6"/>
      <c r="F42" s="6"/>
      <c r="G42" s="178"/>
      <c r="H42" s="178"/>
      <c r="I42" s="178"/>
    </row>
    <row r="43" spans="1:9" x14ac:dyDescent="0.3">
      <c r="A43" s="6"/>
      <c r="B43" s="6"/>
      <c r="C43" s="6"/>
      <c r="D43" s="6"/>
      <c r="E43" s="6"/>
      <c r="F43" s="6"/>
      <c r="G43" s="178"/>
      <c r="H43" s="178"/>
      <c r="I43" s="178"/>
    </row>
    <row r="44" spans="1:9" x14ac:dyDescent="0.3">
      <c r="A44" s="6"/>
      <c r="B44" s="6"/>
      <c r="C44" s="6"/>
      <c r="D44" s="6"/>
      <c r="E44" s="6"/>
      <c r="F44" s="6"/>
      <c r="G44" s="178"/>
      <c r="H44" s="178"/>
      <c r="I44" s="178"/>
    </row>
    <row r="45" spans="1:9" x14ac:dyDescent="0.3">
      <c r="A45" s="6"/>
      <c r="B45" s="6"/>
      <c r="C45" s="6"/>
      <c r="D45" s="6"/>
      <c r="E45" s="6"/>
      <c r="F45" s="6"/>
      <c r="G45" s="178"/>
      <c r="H45" s="178"/>
      <c r="I45" s="178"/>
    </row>
    <row r="46" spans="1:9" x14ac:dyDescent="0.3">
      <c r="A46" s="6"/>
      <c r="B46" s="6"/>
      <c r="C46" s="6"/>
      <c r="D46" s="6"/>
      <c r="E46" s="6"/>
      <c r="F46" s="6"/>
      <c r="G46" s="178"/>
      <c r="H46" s="178"/>
      <c r="I46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Proposed Budget 2023-24</vt:lpstr>
      <vt:lpstr>Fund Balance Sheet</vt:lpstr>
      <vt:lpstr>Dues</vt:lpstr>
      <vt:lpstr>100% Contributions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Roadrunner</dc:creator>
  <cp:lastModifiedBy>Roadrunner</cp:lastModifiedBy>
  <dcterms:created xsi:type="dcterms:W3CDTF">2023-06-19T17:46:06Z</dcterms:created>
  <dcterms:modified xsi:type="dcterms:W3CDTF">2023-07-03T18:38:39Z</dcterms:modified>
</cp:coreProperties>
</file>